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gubanova\Desktop\!ВАЖНАЯ\МП_Изменения по Думе\МП ФСГС\ФСГС - изм. до 2030 года\"/>
    </mc:Choice>
  </mc:AlternateContent>
  <bookViews>
    <workbookView xWindow="0" yWindow="0" windowWidth="28800" windowHeight="10110"/>
  </bookViews>
  <sheets>
    <sheet name="2024" sheetId="3" r:id="rId1"/>
  </sheets>
  <definedNames>
    <definedName name="_xlnm.Print_Area" localSheetId="0">'2024'!$A$1:$J$175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71" i="3" l="1"/>
  <c r="E171" i="3" s="1"/>
  <c r="I170" i="3"/>
  <c r="E170" i="3"/>
  <c r="I169" i="3"/>
  <c r="E169" i="3" s="1"/>
  <c r="E157" i="3"/>
  <c r="E156" i="3"/>
  <c r="E155" i="3"/>
  <c r="I111" i="3"/>
  <c r="E111" i="3" s="1"/>
  <c r="I110" i="3"/>
  <c r="E110" i="3" s="1"/>
  <c r="I109" i="3"/>
  <c r="E109" i="3"/>
  <c r="I97" i="3"/>
  <c r="H97" i="3"/>
  <c r="G97" i="3"/>
  <c r="F97" i="3"/>
  <c r="E97" i="3" s="1"/>
  <c r="I96" i="3"/>
  <c r="H96" i="3"/>
  <c r="G96" i="3"/>
  <c r="F96" i="3"/>
  <c r="E96" i="3" s="1"/>
  <c r="I95" i="3"/>
  <c r="H95" i="3"/>
  <c r="E95" i="3" s="1"/>
  <c r="G95" i="3"/>
  <c r="F95" i="3"/>
  <c r="E86" i="3"/>
  <c r="E77" i="3"/>
  <c r="E70" i="3"/>
  <c r="I62" i="3"/>
  <c r="E62" i="3"/>
  <c r="E85" i="3"/>
  <c r="E84" i="3"/>
  <c r="E78" i="3"/>
  <c r="E76" i="3"/>
  <c r="E69" i="3"/>
  <c r="E68" i="3"/>
  <c r="I61" i="3"/>
  <c r="E61" i="3" s="1"/>
  <c r="I60" i="3"/>
  <c r="E60" i="3" s="1"/>
  <c r="E143" i="3" l="1"/>
  <c r="E138" i="3"/>
  <c r="H94" i="3"/>
  <c r="H98" i="3"/>
  <c r="G94" i="3"/>
  <c r="G98" i="3"/>
  <c r="F94" i="3"/>
  <c r="F98" i="3"/>
  <c r="E83" i="3"/>
  <c r="E154" i="3"/>
  <c r="I59" i="3"/>
  <c r="E59" i="3" s="1"/>
  <c r="E75" i="3"/>
  <c r="E67" i="3"/>
  <c r="I94" i="3" l="1"/>
  <c r="I108" i="3" s="1"/>
  <c r="E108" i="3" s="1"/>
  <c r="E94" i="3"/>
  <c r="H152" i="3"/>
  <c r="I152" i="3"/>
  <c r="G152" i="3"/>
  <c r="E141" i="3"/>
  <c r="E144" i="3"/>
  <c r="E142" i="3"/>
  <c r="I140" i="3"/>
  <c r="H140" i="3"/>
  <c r="G140" i="3"/>
  <c r="I168" i="3" l="1"/>
  <c r="E168" i="3" s="1"/>
  <c r="E152" i="3"/>
  <c r="G151" i="3"/>
  <c r="E136" i="3"/>
  <c r="H135" i="3"/>
  <c r="I135" i="3"/>
  <c r="G135" i="3"/>
  <c r="E139" i="3"/>
  <c r="E137" i="3"/>
  <c r="E73" i="3" l="1"/>
  <c r="G128" i="3" l="1"/>
  <c r="H128" i="3"/>
  <c r="I128" i="3"/>
  <c r="F128" i="3"/>
  <c r="G121" i="3"/>
  <c r="H121" i="3"/>
  <c r="I121" i="3"/>
  <c r="F121" i="3"/>
  <c r="G114" i="3"/>
  <c r="H114" i="3"/>
  <c r="I114" i="3"/>
  <c r="F114" i="3"/>
  <c r="G93" i="3" l="1"/>
  <c r="H93" i="3"/>
  <c r="F93" i="3"/>
  <c r="H92" i="3"/>
  <c r="H91" i="3"/>
  <c r="H90" i="3"/>
  <c r="H89" i="3"/>
  <c r="H56" i="3" l="1"/>
  <c r="G64" i="3"/>
  <c r="H64" i="3"/>
  <c r="I64" i="3"/>
  <c r="F64" i="3"/>
  <c r="G72" i="3"/>
  <c r="H72" i="3"/>
  <c r="I72" i="3"/>
  <c r="F72" i="3"/>
  <c r="G80" i="3"/>
  <c r="H80" i="3"/>
  <c r="I80" i="3"/>
  <c r="F80" i="3"/>
  <c r="H32" i="3"/>
  <c r="G36" i="3"/>
  <c r="H36" i="3"/>
  <c r="I36" i="3"/>
  <c r="F36" i="3"/>
  <c r="G40" i="3"/>
  <c r="H40" i="3"/>
  <c r="I40" i="3"/>
  <c r="F40" i="3"/>
  <c r="E51" i="3"/>
  <c r="G44" i="3"/>
  <c r="H44" i="3"/>
  <c r="I44" i="3"/>
  <c r="F44" i="3"/>
  <c r="G48" i="3"/>
  <c r="H48" i="3"/>
  <c r="I48" i="3"/>
  <c r="F48" i="3"/>
  <c r="G52" i="3"/>
  <c r="H52" i="3"/>
  <c r="I52" i="3"/>
  <c r="F52" i="3"/>
  <c r="E87" i="3"/>
  <c r="E82" i="3"/>
  <c r="E81" i="3"/>
  <c r="E79" i="3"/>
  <c r="E74" i="3"/>
  <c r="E71" i="3"/>
  <c r="E66" i="3"/>
  <c r="E65" i="3"/>
  <c r="I63" i="3"/>
  <c r="I98" i="3" s="1"/>
  <c r="I58" i="3"/>
  <c r="I93" i="3" s="1"/>
  <c r="I57" i="3"/>
  <c r="I92" i="3" s="1"/>
  <c r="I106" i="3" s="1"/>
  <c r="I166" i="3" s="1"/>
  <c r="G57" i="3"/>
  <c r="G92" i="3" s="1"/>
  <c r="G106" i="3" s="1"/>
  <c r="G166" i="3" s="1"/>
  <c r="F57" i="3"/>
  <c r="F92" i="3" s="1"/>
  <c r="H159" i="3"/>
  <c r="E158" i="3"/>
  <c r="E153" i="3"/>
  <c r="I151" i="3"/>
  <c r="H151" i="3"/>
  <c r="H145" i="3" s="1"/>
  <c r="E150" i="3"/>
  <c r="I149" i="3"/>
  <c r="G149" i="3"/>
  <c r="F149" i="3"/>
  <c r="F140" i="3" s="1"/>
  <c r="E140" i="3" s="1"/>
  <c r="E148" i="3"/>
  <c r="E147" i="3"/>
  <c r="I146" i="3"/>
  <c r="G146" i="3"/>
  <c r="F146" i="3"/>
  <c r="E134" i="3"/>
  <c r="E133" i="3"/>
  <c r="E132" i="3"/>
  <c r="E131" i="3"/>
  <c r="E130" i="3"/>
  <c r="E129" i="3"/>
  <c r="E127" i="3"/>
  <c r="E126" i="3"/>
  <c r="E125" i="3"/>
  <c r="E124" i="3"/>
  <c r="E123" i="3"/>
  <c r="E122" i="3"/>
  <c r="E120" i="3"/>
  <c r="E119" i="3"/>
  <c r="E118" i="3"/>
  <c r="E117" i="3"/>
  <c r="E116" i="3"/>
  <c r="E115" i="3"/>
  <c r="H102" i="3"/>
  <c r="H101" i="3"/>
  <c r="H100" i="3"/>
  <c r="E54" i="3"/>
  <c r="E53" i="3"/>
  <c r="E50" i="3"/>
  <c r="E49" i="3"/>
  <c r="E47" i="3"/>
  <c r="E46" i="3"/>
  <c r="E45" i="3"/>
  <c r="E43" i="3"/>
  <c r="E42" i="3"/>
  <c r="E41" i="3"/>
  <c r="E39" i="3"/>
  <c r="E38" i="3"/>
  <c r="E37" i="3"/>
  <c r="I35" i="3"/>
  <c r="G35" i="3"/>
  <c r="G91" i="3" s="1"/>
  <c r="F35" i="3"/>
  <c r="F91" i="3" s="1"/>
  <c r="I34" i="3"/>
  <c r="G34" i="3"/>
  <c r="F34" i="3"/>
  <c r="F90" i="3" s="1"/>
  <c r="I33" i="3"/>
  <c r="I89" i="3" s="1"/>
  <c r="G33" i="3"/>
  <c r="G89" i="3" s="1"/>
  <c r="F33" i="3"/>
  <c r="F89" i="3" s="1"/>
  <c r="I30" i="3"/>
  <c r="I102" i="3" s="1"/>
  <c r="I162" i="3" s="1"/>
  <c r="G30" i="3"/>
  <c r="G102" i="3" s="1"/>
  <c r="G162" i="3" s="1"/>
  <c r="F30" i="3"/>
  <c r="F102" i="3" s="1"/>
  <c r="I29" i="3"/>
  <c r="I101" i="3" s="1"/>
  <c r="I161" i="3" s="1"/>
  <c r="G29" i="3"/>
  <c r="G101" i="3" s="1"/>
  <c r="G161" i="3" s="1"/>
  <c r="F29" i="3"/>
  <c r="F101" i="3" s="1"/>
  <c r="I28" i="3"/>
  <c r="I100" i="3" s="1"/>
  <c r="G28" i="3"/>
  <c r="G100" i="3" s="1"/>
  <c r="F28" i="3"/>
  <c r="E26" i="3"/>
  <c r="E25" i="3"/>
  <c r="E24" i="3"/>
  <c r="I23" i="3"/>
  <c r="H23" i="3"/>
  <c r="G23" i="3"/>
  <c r="F23" i="3"/>
  <c r="E22" i="3"/>
  <c r="E21" i="3"/>
  <c r="E20" i="3"/>
  <c r="I19" i="3"/>
  <c r="H19" i="3"/>
  <c r="G19" i="3"/>
  <c r="F19" i="3"/>
  <c r="E18" i="3"/>
  <c r="E17" i="3"/>
  <c r="E16" i="3"/>
  <c r="I15" i="3"/>
  <c r="H15" i="3"/>
  <c r="G15" i="3"/>
  <c r="F15" i="3"/>
  <c r="E92" i="3" l="1"/>
  <c r="E80" i="3"/>
  <c r="E72" i="3"/>
  <c r="E64" i="3"/>
  <c r="G56" i="3"/>
  <c r="E89" i="3"/>
  <c r="G90" i="3"/>
  <c r="I91" i="3"/>
  <c r="I105" i="3" s="1"/>
  <c r="I165" i="3" s="1"/>
  <c r="E63" i="3"/>
  <c r="F56" i="3"/>
  <c r="I90" i="3"/>
  <c r="I104" i="3" s="1"/>
  <c r="I164" i="3" s="1"/>
  <c r="I56" i="3"/>
  <c r="E58" i="3"/>
  <c r="E93" i="3"/>
  <c r="F32" i="3"/>
  <c r="E52" i="3"/>
  <c r="E48" i="3"/>
  <c r="E44" i="3"/>
  <c r="E40" i="3"/>
  <c r="E36" i="3"/>
  <c r="I32" i="3"/>
  <c r="G32" i="3"/>
  <c r="E19" i="3"/>
  <c r="E121" i="3"/>
  <c r="I145" i="3"/>
  <c r="F27" i="3"/>
  <c r="E146" i="3"/>
  <c r="E34" i="3"/>
  <c r="E149" i="3"/>
  <c r="E15" i="3"/>
  <c r="E114" i="3"/>
  <c r="G145" i="3"/>
  <c r="E57" i="3"/>
  <c r="E23" i="3"/>
  <c r="I27" i="3"/>
  <c r="H99" i="3"/>
  <c r="E128" i="3"/>
  <c r="E151" i="3"/>
  <c r="E33" i="3"/>
  <c r="E28" i="3"/>
  <c r="E35" i="3"/>
  <c r="H88" i="3"/>
  <c r="F162" i="3"/>
  <c r="E162" i="3" s="1"/>
  <c r="E102" i="3"/>
  <c r="F161" i="3"/>
  <c r="E161" i="3" s="1"/>
  <c r="E101" i="3"/>
  <c r="G103" i="3"/>
  <c r="G163" i="3" s="1"/>
  <c r="G160" i="3"/>
  <c r="I103" i="3"/>
  <c r="I163" i="3" s="1"/>
  <c r="I107" i="3"/>
  <c r="F100" i="3"/>
  <c r="G27" i="3"/>
  <c r="I160" i="3"/>
  <c r="E29" i="3"/>
  <c r="E30" i="3"/>
  <c r="F145" i="3"/>
  <c r="F135" i="3" s="1"/>
  <c r="E135" i="3" s="1"/>
  <c r="E90" i="3" l="1"/>
  <c r="E91" i="3"/>
  <c r="G104" i="3"/>
  <c r="G164" i="3" s="1"/>
  <c r="G105" i="3"/>
  <c r="G165" i="3" s="1"/>
  <c r="E56" i="3"/>
  <c r="G88" i="3"/>
  <c r="E98" i="3"/>
  <c r="I112" i="3"/>
  <c r="I99" i="3" s="1"/>
  <c r="E27" i="3"/>
  <c r="E32" i="3"/>
  <c r="E145" i="3"/>
  <c r="F105" i="3"/>
  <c r="I88" i="3"/>
  <c r="F88" i="3"/>
  <c r="F103" i="3"/>
  <c r="F106" i="3"/>
  <c r="E106" i="3" s="1"/>
  <c r="E107" i="3"/>
  <c r="I167" i="3"/>
  <c r="E167" i="3" s="1"/>
  <c r="F160" i="3"/>
  <c r="E100" i="3"/>
  <c r="F104" i="3"/>
  <c r="G159" i="3" l="1"/>
  <c r="G99" i="3"/>
  <c r="I172" i="3"/>
  <c r="E172" i="3" s="1"/>
  <c r="E112" i="3"/>
  <c r="F99" i="3"/>
  <c r="F166" i="3"/>
  <c r="E166" i="3" s="1"/>
  <c r="E104" i="3"/>
  <c r="F164" i="3"/>
  <c r="E164" i="3" s="1"/>
  <c r="E160" i="3"/>
  <c r="E103" i="3"/>
  <c r="F163" i="3"/>
  <c r="E163" i="3" s="1"/>
  <c r="E105" i="3"/>
  <c r="F165" i="3"/>
  <c r="E165" i="3" s="1"/>
  <c r="E88" i="3"/>
  <c r="I159" i="3" l="1"/>
  <c r="E99" i="3"/>
  <c r="F159" i="3"/>
  <c r="E159" i="3" l="1"/>
</calcChain>
</file>

<file path=xl/sharedStrings.xml><?xml version="1.0" encoding="utf-8"?>
<sst xmlns="http://schemas.openxmlformats.org/spreadsheetml/2006/main" count="76" uniqueCount="51">
  <si>
    <t>№ п/п</t>
  </si>
  <si>
    <t>ВСЕГО:</t>
  </si>
  <si>
    <t>к муниципальной программе города Усолье-Сибирское</t>
  </si>
  <si>
    <t>1</t>
  </si>
  <si>
    <t xml:space="preserve">Информация об участии муниципального образования «город Усолье-Сибирское» в государственных программах Иркутской области в рамках муниципальной программы города Усолье-Сибирское </t>
  </si>
  <si>
    <t>».</t>
  </si>
  <si>
    <t>Наименование мероприятия, подпрограммы государственной программы Иркутской области</t>
  </si>
  <si>
    <t>Наименование мероприятия, подпрограммы муниципальной программы</t>
  </si>
  <si>
    <t>Итого</t>
  </si>
  <si>
    <t>к постановлению администрации города Усолье-Сибирское</t>
  </si>
  <si>
    <t xml:space="preserve"> (далее – муниципальная программа)</t>
  </si>
  <si>
    <t>Общий объем финансирования, руб.</t>
  </si>
  <si>
    <t>Год реализации</t>
  </si>
  <si>
    <t>Федеральный бюджет, руб.</t>
  </si>
  <si>
    <t>Областной бюджет, руб.</t>
  </si>
  <si>
    <t>Местный бюджет (софинансирование), руб.</t>
  </si>
  <si>
    <t>«Благоустройство дворовых территорий многоквартирных домов»</t>
  </si>
  <si>
    <t xml:space="preserve">«Благоустройство территорий общего пользования»
</t>
  </si>
  <si>
    <t>ВСЕГО (2018-2020 годы):</t>
  </si>
  <si>
    <t xml:space="preserve">Мэр города  </t>
  </si>
  <si>
    <t>М.В. Торопкин</t>
  </si>
  <si>
    <t>Иные источники финансирования, руб.</t>
  </si>
  <si>
    <t>Мероприятие 3.6. Благоустройство ул. Интернациональной, в рамках проекта «Город из трамвайного окна» в г. Усолье-Сибирское (Победитель VI Всероссийского конкурса лучших проектов создания комфортной городской среды в категории «Малые города России»)</t>
  </si>
  <si>
    <t>Мероприятие 3.4. Благоустройство территории озера "Молодежное" (в рамках реализации перечня проектов Народных инициатив) Подпрограммы «Развитие благоустройства территории города Усолье-Сибирское» на 2018-2026 годы</t>
  </si>
  <si>
    <t>Мероприятие 1.4. 
«Город из трамвайного окна 2: молекулярное наследие. Концепция благоустройства территории улиц Менделеева и Интернациональная в г. Усолье-Сибирское»
Подпрограммы «Развитие благоустройства территории города Усолье-Сибирское» на 2018-2026 годы</t>
  </si>
  <si>
    <t xml:space="preserve">     от ________________2024 г. № ___________________</t>
  </si>
  <si>
    <t>Мероприятие 3.5. Благоустройство территории острова "Варничный" (в рамках реализации перечня проектов Народных инициатив) Подпрограммы «Развитие благоустройства территории города Усолье-Сибирское» на 2018-2025 годы</t>
  </si>
  <si>
    <t>Субсидии  в целях софинансирования  расходных  обязательств  муниципальных  образований  Иркутской области на поддержку муниципальных программ формирования современной городской среды.  Основное мероприятие «Поддержка муниципальных образований Иркутской области по проведению благоустройства территорий»
Подпрограмма «Развитие благоустройства территорий муниципальных образований Иркутской области» на 2018 - 2025 годы</t>
  </si>
  <si>
    <t>Мероприятие 1.1. «Благоустройство дворовых территорий многоквартирных домов (Поддержка программ формирования современной городской среды)» Подпрограммы «Развитие благоустройства территории города Усолье-Сибирское» на 2018-2025 годы</t>
  </si>
  <si>
    <t xml:space="preserve">Мероприятие 1.2. «Благоустройство территорий общего пользования (Поддержка программ формирования современной городской среды)» Подпрограммы «Развитие благоустройства территории города Усолье-Сибирское» на 2018-2025 годы
</t>
  </si>
  <si>
    <t>Мероприятие 1.5. «Мероприятия по реализации проекта создания комфортной городской среды города Усолье-Сибирское – финалиста Всероссийского конкурса лучших проектов создания комфортной городской среды» Подпрограммы «Развитие благоустройства территории города Усолье-Сибирское» на 2018-2025 годы</t>
  </si>
  <si>
    <t xml:space="preserve">Субсидии  в целях софинансирования  расходных  обязательств  муниципальных  образований  Иркутской области на поддержку муниципальных программ формирования современной городской среды.  Основное мероприятие «Поддержка муниципальных образований Иркутской области по проведению благоустройства территорий»
Подпрограмма «Развитие благоустройства территорий муниципальных образований Иркутской области» на 2018 - 2025 годы
</t>
  </si>
  <si>
    <t>Мероприятие 1.1. «Формирование комфортной городской среды» Подпрограммы «Развитие благоустройства территории города Усолье-Сибирское» на 2018-2025 годы, в т.ч.:</t>
  </si>
  <si>
    <t>Мероприятие 1.2.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 (озеро Молодежное)» Подпрограммы «Развитие благоустройства территории города Усолье-Сибирское» на 2018-2025 годы</t>
  </si>
  <si>
    <t>Мероприятие 1.3. «Концепция благоустройства ул. Интернациональной «Город из трамвайного окна» в г. Усолье-Сибирское» Подпрограммы «Развитие благоустройства территории города Усолье-Сибирское» на 2018-2025 годы</t>
  </si>
  <si>
    <t>Мероприятие 1.4. «Город из трамвайного окна 2: молекулярное наследие. Концепция благоустройства территории улиц Менделеева и Интернациональная в г. Усолье-Сибирское»
Подпрограммы «Развитие благоустройства территории города Усолье-Сибирское» на 2018-2026 годы</t>
  </si>
  <si>
    <t>«Приложение 4</t>
  </si>
  <si>
    <t>Государственная программа Иркутской области «Экономическое развитие и инновационная экономика» на 2019-2025 год
Государственная программа Иркутской области «Экономическое развитие и инновационная экономика» на 2024-2030 год</t>
  </si>
  <si>
    <t xml:space="preserve">РП Иркутской области "Формирование комфортной городской среды" 
Мероприятие (результат):
Повышена комфортность городской среды, в том числе общественных пространств В муниципальных образованиях Иркутской области реализованы мероприятия по благоустройству мест массового отдыха населения (городских парков), общественных территорий (набережные, центральные площади, парки и др.) и иные мероприятия муниципальных образований, предусмотренные государственными(муниципальными) программами формирования современной городской среды.
РП Иркутской области "Формирование комфортной городской среды" 
Мероприятие (результат):
Реализация проектов победителей Всероссийского конкурса лучших проектов создания комфортной городской среды в малых городах и исторических поселениях.
</t>
  </si>
  <si>
    <t>Мероприятие 3.9. Благоустройство ул. Интернациональной, в рамках проекта «Город из трамвайного окна 2: молекулярное наследие» в г. Усолье-Сибирское (Победитель VIII Всероссийского конкурса лучших проектов создания комфортной городской среды в категории «Малые города России») (Благоустройство территории на пересечении улиц Ленина и Менделеева)</t>
  </si>
  <si>
    <t xml:space="preserve">Субсидии на реализацию мероприятий перечня проектов народных инициатив.
Основное мероприятие «Обеспечение эффективного управления экономическим развитием Иркутской области»
подпрограммы «Государственная политика в сфере экономического развития Иркутской области»                                                       
ВП "Социально-экономическое развитие муниципальных образований Иркутской области"
Мероприятие (результат): Оказана поддержка органам местного самоуправления муниципальных образований Иркутской области в целях реализации мероприятий перечня проектов народных инициатив.
</t>
  </si>
  <si>
    <t>Приложение 4</t>
  </si>
  <si>
    <t>Мероприятие 1.1. «Формирование комфортной городской среды» Подпрограммы «Развитие благоустройства территории города Усолье-Сибирское» на 2018-2027 годы, в т.ч.:</t>
  </si>
  <si>
    <t>Мероприятие 3.10. Благоустройство территории озера «Молодежное» (установка баскетбольных щитов) Подпрограммы «Развитие благоустройства территории города Усолье-Сибирское» на 2018-2027 годы</t>
  </si>
  <si>
    <t>"Формирование современной городской среды" на 2018-2030 годы</t>
  </si>
  <si>
    <t xml:space="preserve">"Формирование современной городской среды" на 2018-2030 годы </t>
  </si>
  <si>
    <t>Государственная программа Иркутской области «Формирование современной городской среды» на 2018 - 2024 годы
Государственная программа Иркутской области «Формирование современной городской среды» на 2025 - 2030 годы</t>
  </si>
  <si>
    <t>Государственная программа Иркутской области «Формирование современной городской среды» на 2018 - 2030 годы</t>
  </si>
  <si>
    <t>ВСЕГО (2021-2030 годы):</t>
  </si>
  <si>
    <t>ИТОГО 
по Государственной программе Иркутской области «Формирование современной городской среды» на 2018-2030 годы:</t>
  </si>
  <si>
    <t>ИТОГО 
по Государственной программе Иркутской области «Экономическое развитие и инновационная экономика» на 2019-2030 годы: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</si>
</sst>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charset val="204"/>
      <scheme val="minor"/>
    </font>
    <font>
      <b/>
      <sz val="16"/>
      <name val="Times New Roman"/>
      <family val="1"/>
      <charset val="204"/>
    </font>
    <font>
      <sz val="11"/>
      <name val="Calibri"/>
      <family val="2"/>
      <charset val="204"/>
      <scheme val="minor"/>
    </font>
    <font>
      <sz val="10"/>
      <name val="Calibri"/>
      <family val="2"/>
      <charset val="204"/>
      <scheme val="minor"/>
    </font>
    <font>
      <sz val="10"/>
      <name val="Times New Roman"/>
      <family val="1"/>
      <charset val="204"/>
    </font>
    <font>
      <sz val="11"/>
      <name val="Times New Roman"/>
      <family val="1"/>
      <charset val="204"/>
    </font>
    <font>
      <sz val="14"/>
      <name val="Times New Roman"/>
      <family val="1"/>
      <charset val="204"/>
    </font>
    <font>
      <b/>
      <sz val="12"/>
      <name val="Times New Roman"/>
      <family val="1"/>
      <charset val="204"/>
    </font>
    <font>
      <b/>
      <u/>
      <sz val="12"/>
      <name val="Times New Roman"/>
      <family val="1"/>
      <charset val="204"/>
    </font>
    <font>
      <sz val="12"/>
      <name val="Calibri"/>
      <family val="2"/>
      <charset val="204"/>
      <scheme val="minor"/>
    </font>
    <font>
      <b/>
      <sz val="14"/>
      <name val="Times New Roman"/>
      <family val="1"/>
      <charset val="204"/>
    </font>
    <font>
      <b/>
      <sz val="11"/>
      <color theme="1"/>
      <name val="Times New Roman"/>
      <family val="1"/>
      <charset val="204"/>
    </font>
    <font>
      <sz val="11"/>
      <color theme="1"/>
      <name val="Times New Roman"/>
      <family val="1"/>
      <charset val="204"/>
    </font>
    <font>
      <sz val="10"/>
      <color theme="1"/>
      <name val="Times New Roman"/>
      <family val="1"/>
      <charset val="204"/>
    </font>
    <font>
      <b/>
      <sz val="10"/>
      <color theme="1"/>
      <name val="Times New Roman"/>
      <family val="1"/>
      <charset val="204"/>
    </font>
    <font>
      <b/>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72">
    <xf numFmtId="0" fontId="0" fillId="0" borderId="0" xfId="0"/>
    <xf numFmtId="0" fontId="2" fillId="0" borderId="0" xfId="0" applyFont="1"/>
    <xf numFmtId="0" fontId="3" fillId="0" borderId="0" xfId="0" applyFont="1" applyFill="1" applyAlignment="1">
      <alignment horizontal="right"/>
    </xf>
    <xf numFmtId="0" fontId="3" fillId="0" borderId="0" xfId="0" applyFont="1"/>
    <xf numFmtId="0" fontId="6" fillId="0" borderId="0" xfId="0" applyFont="1" applyFill="1" applyAlignment="1">
      <alignment horizontal="right" vertical="center"/>
    </xf>
    <xf numFmtId="0" fontId="2" fillId="0" borderId="0" xfId="0" applyFont="1" applyAlignment="1"/>
    <xf numFmtId="0" fontId="2" fillId="0" borderId="0" xfId="0" applyFont="1" applyAlignment="1">
      <alignment vertical="top"/>
    </xf>
    <xf numFmtId="0" fontId="9" fillId="0" borderId="0" xfId="0" applyFont="1" applyAlignment="1"/>
    <xf numFmtId="0" fontId="2" fillId="0" borderId="0" xfId="0" applyFont="1" applyBorder="1" applyAlignment="1">
      <alignment vertical="center" wrapText="1"/>
    </xf>
    <xf numFmtId="0" fontId="4" fillId="0" borderId="0" xfId="0" applyNumberFormat="1" applyFont="1" applyBorder="1" applyAlignment="1">
      <alignment horizontal="center" vertical="top" wrapText="1"/>
    </xf>
    <xf numFmtId="4" fontId="4" fillId="0" borderId="0" xfId="0" applyNumberFormat="1" applyFont="1" applyBorder="1" applyAlignment="1">
      <alignment horizontal="center" vertical="top" wrapText="1"/>
    </xf>
    <xf numFmtId="0" fontId="10" fillId="0" borderId="0" xfId="0" applyFont="1" applyFill="1" applyBorder="1" applyAlignment="1">
      <alignment vertical="top" wrapText="1"/>
    </xf>
    <xf numFmtId="4" fontId="10" fillId="0" borderId="0" xfId="0" applyNumberFormat="1" applyFont="1" applyFill="1" applyBorder="1" applyAlignment="1">
      <alignment wrapText="1"/>
    </xf>
    <xf numFmtId="4" fontId="4" fillId="0" borderId="1" xfId="0" applyNumberFormat="1" applyFont="1" applyBorder="1" applyAlignment="1">
      <alignment horizontal="center" vertical="center" wrapText="1"/>
    </xf>
    <xf numFmtId="0" fontId="4" fillId="0" borderId="1" xfId="0" applyNumberFormat="1" applyFont="1" applyBorder="1" applyAlignment="1">
      <alignment horizontal="center" vertical="center" wrapText="1"/>
    </xf>
    <xf numFmtId="0" fontId="4" fillId="0" borderId="0" xfId="0" applyFont="1" applyFill="1" applyAlignment="1">
      <alignment horizontal="right" vertical="center"/>
    </xf>
    <xf numFmtId="0" fontId="4" fillId="0" borderId="0" xfId="0" applyFont="1" applyAlignment="1">
      <alignment horizontal="right"/>
    </xf>
    <xf numFmtId="0" fontId="10" fillId="0" borderId="0" xfId="0" applyFont="1" applyAlignment="1"/>
    <xf numFmtId="0" fontId="1" fillId="0" borderId="0" xfId="0" applyFont="1" applyFill="1" applyBorder="1" applyAlignment="1">
      <alignment wrapText="1"/>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4" fontId="13" fillId="0" borderId="1" xfId="0" applyNumberFormat="1" applyFont="1" applyFill="1" applyBorder="1" applyAlignment="1">
      <alignment horizontal="center" vertical="center" wrapText="1"/>
    </xf>
    <xf numFmtId="0" fontId="13" fillId="0" borderId="1" xfId="0" applyNumberFormat="1" applyFont="1" applyFill="1" applyBorder="1" applyAlignment="1">
      <alignment horizontal="center" vertical="center" wrapText="1"/>
    </xf>
    <xf numFmtId="0" fontId="14" fillId="0" borderId="1" xfId="0" applyFont="1" applyFill="1" applyBorder="1" applyAlignment="1">
      <alignment horizontal="center" vertical="center" wrapText="1"/>
    </xf>
    <xf numFmtId="0" fontId="14"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0" fontId="3" fillId="2" borderId="0" xfId="0" applyFont="1" applyFill="1"/>
    <xf numFmtId="0" fontId="2" fillId="2" borderId="0" xfId="0" applyFont="1" applyFill="1"/>
    <xf numFmtId="0" fontId="4" fillId="2" borderId="1" xfId="0" applyFont="1" applyFill="1" applyBorder="1" applyAlignment="1">
      <alignment horizontal="center" vertical="center" wrapText="1"/>
    </xf>
    <xf numFmtId="4" fontId="13" fillId="2" borderId="1" xfId="0" applyNumberFormat="1" applyFont="1" applyFill="1" applyBorder="1" applyAlignment="1">
      <alignment horizontal="center" vertical="center" wrapText="1"/>
    </xf>
    <xf numFmtId="4" fontId="4" fillId="2" borderId="1" xfId="0" applyNumberFormat="1" applyFont="1" applyFill="1" applyBorder="1" applyAlignment="1">
      <alignment horizontal="center" vertical="center" wrapText="1"/>
    </xf>
    <xf numFmtId="4" fontId="4" fillId="2" borderId="0" xfId="0" applyNumberFormat="1" applyFont="1" applyFill="1" applyBorder="1" applyAlignment="1">
      <alignment horizontal="center" vertical="top" wrapText="1"/>
    </xf>
    <xf numFmtId="0" fontId="1" fillId="2" borderId="0" xfId="0" applyFont="1" applyFill="1" applyBorder="1" applyAlignment="1">
      <alignment wrapText="1"/>
    </xf>
    <xf numFmtId="0" fontId="4" fillId="0" borderId="0" xfId="0" applyFont="1" applyAlignment="1">
      <alignment horizontal="right"/>
    </xf>
    <xf numFmtId="4" fontId="4" fillId="2" borderId="1" xfId="0" applyNumberFormat="1" applyFont="1" applyFill="1" applyBorder="1" applyAlignment="1">
      <alignment horizontal="center" vertical="center"/>
    </xf>
    <xf numFmtId="4" fontId="4" fillId="0" borderId="1" xfId="0" applyNumberFormat="1" applyFont="1" applyFill="1" applyBorder="1" applyAlignment="1">
      <alignment horizontal="center" vertical="center" wrapText="1"/>
    </xf>
    <xf numFmtId="0" fontId="12" fillId="0" borderId="2" xfId="0" applyFont="1" applyFill="1" applyBorder="1" applyAlignment="1">
      <alignment vertical="top" wrapText="1"/>
    </xf>
    <xf numFmtId="0" fontId="0" fillId="0" borderId="3" xfId="0" applyBorder="1" applyAlignment="1">
      <alignment vertical="top" wrapText="1"/>
    </xf>
    <xf numFmtId="0" fontId="0" fillId="0" borderId="4" xfId="0" applyBorder="1" applyAlignment="1">
      <alignment vertical="top" wrapText="1"/>
    </xf>
    <xf numFmtId="0" fontId="12" fillId="0" borderId="2" xfId="0" applyFont="1" applyFill="1" applyBorder="1" applyAlignment="1">
      <alignment horizontal="center" vertical="top" wrapText="1"/>
    </xf>
    <xf numFmtId="0" fontId="12" fillId="0" borderId="3" xfId="0" applyFont="1" applyFill="1" applyBorder="1" applyAlignment="1">
      <alignment horizontal="center" vertical="top" wrapText="1"/>
    </xf>
    <xf numFmtId="0" fontId="0" fillId="0" borderId="3" xfId="0" applyFont="1" applyFill="1" applyBorder="1" applyAlignment="1">
      <alignment horizontal="center" vertical="top" wrapText="1"/>
    </xf>
    <xf numFmtId="0" fontId="0" fillId="0" borderId="3" xfId="0" applyBorder="1" applyAlignment="1">
      <alignment horizontal="center" vertical="top" wrapText="1"/>
    </xf>
    <xf numFmtId="0" fontId="0" fillId="0" borderId="4" xfId="0" applyBorder="1" applyAlignment="1">
      <alignment horizontal="center" vertical="top" wrapText="1"/>
    </xf>
    <xf numFmtId="0" fontId="12" fillId="0" borderId="3" xfId="0" applyFont="1" applyFill="1" applyBorder="1" applyAlignment="1">
      <alignment vertical="top" wrapText="1"/>
    </xf>
    <xf numFmtId="0" fontId="0" fillId="0" borderId="3" xfId="0" applyFont="1" applyFill="1" applyBorder="1" applyAlignment="1">
      <alignment vertical="top" wrapText="1"/>
    </xf>
    <xf numFmtId="49" fontId="13" fillId="0" borderId="1" xfId="0" applyNumberFormat="1" applyFont="1" applyFill="1" applyBorder="1" applyAlignment="1">
      <alignment horizontal="center" vertical="top" wrapText="1"/>
    </xf>
    <xf numFmtId="0" fontId="0" fillId="0" borderId="1" xfId="0" applyFont="1" applyFill="1" applyBorder="1" applyAlignment="1">
      <alignment horizontal="center" wrapText="1"/>
    </xf>
    <xf numFmtId="0" fontId="12" fillId="0" borderId="1" xfId="0" applyFont="1" applyFill="1" applyBorder="1" applyAlignment="1">
      <alignment vertical="top" wrapText="1"/>
    </xf>
    <xf numFmtId="0" fontId="0" fillId="0" borderId="1" xfId="0" applyFont="1" applyFill="1" applyBorder="1" applyAlignment="1">
      <alignment vertical="top" wrapText="1"/>
    </xf>
    <xf numFmtId="0" fontId="12" fillId="0" borderId="1" xfId="0" applyFont="1" applyFill="1" applyBorder="1" applyAlignment="1">
      <alignment horizontal="left" vertical="top" wrapText="1"/>
    </xf>
    <xf numFmtId="0" fontId="12" fillId="0" borderId="1"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5" fillId="0" borderId="1" xfId="0" applyFont="1" applyFill="1" applyBorder="1" applyAlignment="1">
      <alignment horizontal="center" vertical="center"/>
    </xf>
    <xf numFmtId="0" fontId="5" fillId="0" borderId="1" xfId="0" applyFont="1" applyBorder="1" applyAlignment="1">
      <alignment horizontal="center" vertical="center" wrapText="1"/>
    </xf>
    <xf numFmtId="0" fontId="2" fillId="0" borderId="1" xfId="0" applyFont="1" applyBorder="1" applyAlignment="1">
      <alignment vertical="center" wrapText="1"/>
    </xf>
    <xf numFmtId="0" fontId="1" fillId="0" borderId="0" xfId="0" applyFont="1" applyAlignment="1">
      <alignment wrapText="1"/>
    </xf>
    <xf numFmtId="0" fontId="1" fillId="0" borderId="0" xfId="0" applyFont="1" applyFill="1" applyBorder="1" applyAlignment="1">
      <alignment wrapText="1"/>
    </xf>
    <xf numFmtId="0" fontId="10" fillId="0" borderId="0" xfId="0" applyFont="1" applyAlignment="1"/>
    <xf numFmtId="0" fontId="7" fillId="0" borderId="0" xfId="0" applyFont="1" applyAlignment="1">
      <alignment horizontal="center" vertical="top" wrapText="1"/>
    </xf>
    <xf numFmtId="0" fontId="8" fillId="0" borderId="0" xfId="0" applyFont="1" applyAlignment="1">
      <alignment horizontal="center" vertical="top" wrapText="1"/>
    </xf>
    <xf numFmtId="0" fontId="4" fillId="0" borderId="0" xfId="0" applyFont="1" applyAlignment="1">
      <alignment horizontal="center" vertical="center" wrapText="1"/>
    </xf>
    <xf numFmtId="0" fontId="11"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0" fillId="0" borderId="1" xfId="0" applyFont="1" applyFill="1" applyBorder="1" applyAlignment="1">
      <alignment horizontal="left" vertical="top" wrapText="1"/>
    </xf>
    <xf numFmtId="0" fontId="4" fillId="0" borderId="0" xfId="0" applyFont="1" applyFill="1" applyAlignment="1">
      <alignment horizontal="right"/>
    </xf>
    <xf numFmtId="0" fontId="3" fillId="0" borderId="0" xfId="0" applyFont="1" applyAlignment="1"/>
    <xf numFmtId="0" fontId="4" fillId="0" borderId="0" xfId="0" applyFont="1" applyAlignment="1">
      <alignment horizontal="right"/>
    </xf>
    <xf numFmtId="0" fontId="4" fillId="0" borderId="0" xfId="0" applyFont="1" applyFill="1" applyAlignment="1">
      <alignment horizontal="right"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75"/>
  <sheetViews>
    <sheetView tabSelected="1" zoomScaleNormal="100" workbookViewId="0">
      <selection activeCell="E163" sqref="E163"/>
    </sheetView>
  </sheetViews>
  <sheetFormatPr defaultColWidth="9.140625" defaultRowHeight="15" x14ac:dyDescent="0.25"/>
  <cols>
    <col min="1" max="1" width="5.7109375" style="1" customWidth="1"/>
    <col min="2" max="2" width="41.42578125" style="1" customWidth="1"/>
    <col min="3" max="3" width="45.5703125" style="1" customWidth="1"/>
    <col min="4" max="4" width="11.42578125" style="1" customWidth="1"/>
    <col min="5" max="5" width="15.85546875" style="1" customWidth="1"/>
    <col min="6" max="6" width="15.28515625" style="1" customWidth="1"/>
    <col min="7" max="7" width="15.7109375" style="28" customWidth="1"/>
    <col min="8" max="8" width="12.42578125" style="1" customWidth="1"/>
    <col min="9" max="9" width="14.42578125" style="1" customWidth="1"/>
    <col min="10" max="10" width="3.28515625" style="1" customWidth="1"/>
    <col min="11" max="11" width="9.140625" style="1"/>
    <col min="12" max="12" width="13.140625" style="1" customWidth="1"/>
    <col min="13" max="13" width="11.5703125" style="1" customWidth="1"/>
    <col min="14" max="14" width="12.140625" style="1" customWidth="1"/>
    <col min="15" max="16384" width="9.140625" style="1"/>
  </cols>
  <sheetData>
    <row r="1" spans="1:19" x14ac:dyDescent="0.25">
      <c r="D1" s="3"/>
      <c r="E1" s="3"/>
      <c r="F1" s="3"/>
      <c r="G1" s="70" t="s">
        <v>41</v>
      </c>
      <c r="H1" s="70"/>
      <c r="I1" s="70"/>
    </row>
    <row r="2" spans="1:19" x14ac:dyDescent="0.25">
      <c r="D2" s="70" t="s">
        <v>9</v>
      </c>
      <c r="E2" s="70"/>
      <c r="F2" s="70"/>
      <c r="G2" s="70"/>
      <c r="H2" s="70"/>
      <c r="I2" s="70"/>
      <c r="J2" s="15"/>
    </row>
    <row r="3" spans="1:19" ht="18" customHeight="1" x14ac:dyDescent="0.25">
      <c r="D3" s="16"/>
      <c r="E3" s="16"/>
      <c r="F3" s="70" t="s">
        <v>25</v>
      </c>
      <c r="G3" s="70"/>
      <c r="H3" s="70"/>
      <c r="I3" s="70"/>
      <c r="J3" s="15"/>
    </row>
    <row r="4" spans="1:19" x14ac:dyDescent="0.25">
      <c r="D4" s="3"/>
      <c r="E4" s="3"/>
      <c r="F4" s="3"/>
      <c r="G4" s="27"/>
      <c r="H4" s="3"/>
      <c r="I4" s="2"/>
    </row>
    <row r="5" spans="1:19" x14ac:dyDescent="0.25">
      <c r="I5" s="34" t="s">
        <v>36</v>
      </c>
      <c r="M5" s="3"/>
      <c r="N5" s="3"/>
      <c r="O5" s="3"/>
      <c r="P5" s="71"/>
      <c r="Q5" s="71"/>
      <c r="R5" s="69"/>
      <c r="S5" s="69"/>
    </row>
    <row r="6" spans="1:19" x14ac:dyDescent="0.25">
      <c r="I6" s="34" t="s">
        <v>2</v>
      </c>
      <c r="M6" s="71"/>
      <c r="N6" s="71"/>
      <c r="O6" s="69"/>
      <c r="P6" s="69"/>
      <c r="Q6" s="69"/>
      <c r="R6" s="69"/>
      <c r="S6" s="69"/>
    </row>
    <row r="7" spans="1:19" x14ac:dyDescent="0.25">
      <c r="I7" s="34" t="s">
        <v>44</v>
      </c>
      <c r="M7" s="3"/>
      <c r="N7" s="3"/>
      <c r="O7" s="68"/>
      <c r="P7" s="69"/>
      <c r="Q7" s="69"/>
      <c r="R7" s="69"/>
      <c r="S7" s="69"/>
    </row>
    <row r="8" spans="1:19" ht="18.75" x14ac:dyDescent="0.25">
      <c r="I8" s="4"/>
    </row>
    <row r="9" spans="1:19" ht="33" customHeight="1" x14ac:dyDescent="0.25">
      <c r="A9" s="61" t="s">
        <v>4</v>
      </c>
      <c r="B9" s="61"/>
      <c r="C9" s="61"/>
      <c r="D9" s="61"/>
      <c r="E9" s="61"/>
      <c r="F9" s="61"/>
      <c r="G9" s="61"/>
      <c r="H9" s="61"/>
      <c r="I9" s="61"/>
    </row>
    <row r="10" spans="1:19" ht="21" customHeight="1" x14ac:dyDescent="0.25">
      <c r="A10" s="62" t="s">
        <v>45</v>
      </c>
      <c r="B10" s="62"/>
      <c r="C10" s="62"/>
      <c r="D10" s="62"/>
      <c r="E10" s="62"/>
      <c r="F10" s="62"/>
      <c r="G10" s="62"/>
      <c r="H10" s="62"/>
      <c r="I10" s="62"/>
    </row>
    <row r="11" spans="1:19" ht="15" customHeight="1" x14ac:dyDescent="0.25">
      <c r="A11" s="63" t="s">
        <v>10</v>
      </c>
      <c r="B11" s="63"/>
      <c r="C11" s="63"/>
      <c r="D11" s="63"/>
      <c r="E11" s="63"/>
      <c r="F11" s="63"/>
      <c r="G11" s="63"/>
      <c r="H11" s="63"/>
      <c r="I11" s="63"/>
    </row>
    <row r="12" spans="1:19" ht="9" customHeight="1" x14ac:dyDescent="0.25"/>
    <row r="13" spans="1:19" ht="51.75" customHeight="1" x14ac:dyDescent="0.25">
      <c r="A13" s="19" t="s">
        <v>0</v>
      </c>
      <c r="B13" s="19" t="s">
        <v>6</v>
      </c>
      <c r="C13" s="19" t="s">
        <v>7</v>
      </c>
      <c r="D13" s="19" t="s">
        <v>12</v>
      </c>
      <c r="E13" s="19" t="s">
        <v>11</v>
      </c>
      <c r="F13" s="19" t="s">
        <v>13</v>
      </c>
      <c r="G13" s="29" t="s">
        <v>14</v>
      </c>
      <c r="H13" s="19" t="s">
        <v>21</v>
      </c>
      <c r="I13" s="19" t="s">
        <v>15</v>
      </c>
    </row>
    <row r="14" spans="1:19" ht="33.75" customHeight="1" x14ac:dyDescent="0.25">
      <c r="A14" s="20">
        <v>1</v>
      </c>
      <c r="B14" s="64" t="s">
        <v>47</v>
      </c>
      <c r="C14" s="64"/>
      <c r="D14" s="64"/>
      <c r="E14" s="64"/>
      <c r="F14" s="64"/>
      <c r="G14" s="64"/>
      <c r="H14" s="64"/>
      <c r="I14" s="64"/>
    </row>
    <row r="15" spans="1:19" ht="24.95" customHeight="1" x14ac:dyDescent="0.25">
      <c r="A15" s="65">
        <v>1</v>
      </c>
      <c r="B15" s="51" t="s">
        <v>27</v>
      </c>
      <c r="C15" s="51" t="s">
        <v>28</v>
      </c>
      <c r="D15" s="21" t="s">
        <v>8</v>
      </c>
      <c r="E15" s="22">
        <f t="shared" ref="E15:E30" si="0">F15+G15+I15</f>
        <v>93517766.699999988</v>
      </c>
      <c r="F15" s="22">
        <f>F16+F17+F18</f>
        <v>70113465.269999996</v>
      </c>
      <c r="G15" s="30">
        <f t="shared" ref="G15:I15" si="1">G16+G17+G18</f>
        <v>18858255.43</v>
      </c>
      <c r="H15" s="22">
        <f t="shared" si="1"/>
        <v>0</v>
      </c>
      <c r="I15" s="22">
        <f t="shared" si="1"/>
        <v>4546046</v>
      </c>
    </row>
    <row r="16" spans="1:19" ht="24.95" customHeight="1" x14ac:dyDescent="0.25">
      <c r="A16" s="66"/>
      <c r="B16" s="67"/>
      <c r="C16" s="51"/>
      <c r="D16" s="21">
        <v>2018</v>
      </c>
      <c r="E16" s="22">
        <f t="shared" si="0"/>
        <v>25995670.82</v>
      </c>
      <c r="F16" s="22">
        <v>18085144.539999999</v>
      </c>
      <c r="G16" s="30">
        <v>7119444.0499999998</v>
      </c>
      <c r="H16" s="22">
        <v>0</v>
      </c>
      <c r="I16" s="22">
        <v>791082.23</v>
      </c>
    </row>
    <row r="17" spans="1:9" ht="24.95" customHeight="1" x14ac:dyDescent="0.25">
      <c r="A17" s="66"/>
      <c r="B17" s="67"/>
      <c r="C17" s="50"/>
      <c r="D17" s="23">
        <v>2019</v>
      </c>
      <c r="E17" s="22">
        <f t="shared" si="0"/>
        <v>39817981.609999999</v>
      </c>
      <c r="F17" s="22">
        <v>30075835.07</v>
      </c>
      <c r="G17" s="30">
        <v>6591582.4400000004</v>
      </c>
      <c r="H17" s="22">
        <v>0</v>
      </c>
      <c r="I17" s="22">
        <v>3150564.1</v>
      </c>
    </row>
    <row r="18" spans="1:9" ht="24.95" customHeight="1" x14ac:dyDescent="0.25">
      <c r="A18" s="66"/>
      <c r="B18" s="67"/>
      <c r="C18" s="50"/>
      <c r="D18" s="23">
        <v>2020</v>
      </c>
      <c r="E18" s="22">
        <f t="shared" si="0"/>
        <v>27704114.270000003</v>
      </c>
      <c r="F18" s="22">
        <v>21952485.66</v>
      </c>
      <c r="G18" s="30">
        <v>5147228.9400000004</v>
      </c>
      <c r="H18" s="22">
        <v>0</v>
      </c>
      <c r="I18" s="22">
        <v>604399.67000000004</v>
      </c>
    </row>
    <row r="19" spans="1:9" ht="24.95" customHeight="1" x14ac:dyDescent="0.25">
      <c r="A19" s="66"/>
      <c r="B19" s="67"/>
      <c r="C19" s="49" t="s">
        <v>29</v>
      </c>
      <c r="D19" s="24" t="s">
        <v>8</v>
      </c>
      <c r="E19" s="22">
        <f t="shared" si="0"/>
        <v>58702561.039999999</v>
      </c>
      <c r="F19" s="22">
        <f>F20+F21+F22</f>
        <v>43900063.409999996</v>
      </c>
      <c r="G19" s="30">
        <f t="shared" ref="G19:I19" si="2">G20+G21+G22</f>
        <v>12081091.139999999</v>
      </c>
      <c r="H19" s="22">
        <f t="shared" si="2"/>
        <v>0</v>
      </c>
      <c r="I19" s="22">
        <f t="shared" si="2"/>
        <v>2721406.49</v>
      </c>
    </row>
    <row r="20" spans="1:9" ht="24.95" customHeight="1" x14ac:dyDescent="0.25">
      <c r="A20" s="66"/>
      <c r="B20" s="67"/>
      <c r="C20" s="49"/>
      <c r="D20" s="21">
        <v>2018</v>
      </c>
      <c r="E20" s="22">
        <f t="shared" si="0"/>
        <v>17906868.120000001</v>
      </c>
      <c r="F20" s="22">
        <v>12457777.210000001</v>
      </c>
      <c r="G20" s="30">
        <v>4904161.42</v>
      </c>
      <c r="H20" s="22">
        <v>0</v>
      </c>
      <c r="I20" s="22">
        <v>544929.49</v>
      </c>
    </row>
    <row r="21" spans="1:9" ht="24.95" customHeight="1" x14ac:dyDescent="0.25">
      <c r="A21" s="66"/>
      <c r="B21" s="67"/>
      <c r="C21" s="49"/>
      <c r="D21" s="21">
        <v>2019</v>
      </c>
      <c r="E21" s="22">
        <f t="shared" si="0"/>
        <v>21842512.550000001</v>
      </c>
      <c r="F21" s="22">
        <v>16438729.68</v>
      </c>
      <c r="G21" s="30">
        <v>3602800.78</v>
      </c>
      <c r="H21" s="22">
        <v>0</v>
      </c>
      <c r="I21" s="22">
        <v>1800982.09</v>
      </c>
    </row>
    <row r="22" spans="1:9" ht="24.95" customHeight="1" x14ac:dyDescent="0.25">
      <c r="A22" s="66"/>
      <c r="B22" s="67"/>
      <c r="C22" s="49"/>
      <c r="D22" s="21">
        <v>2020</v>
      </c>
      <c r="E22" s="22">
        <f t="shared" si="0"/>
        <v>18953180.370000001</v>
      </c>
      <c r="F22" s="22">
        <v>15003556.52</v>
      </c>
      <c r="G22" s="30">
        <v>3574128.94</v>
      </c>
      <c r="H22" s="22">
        <v>0</v>
      </c>
      <c r="I22" s="22">
        <v>375494.91</v>
      </c>
    </row>
    <row r="23" spans="1:9" ht="30" customHeight="1" x14ac:dyDescent="0.25">
      <c r="A23" s="66"/>
      <c r="B23" s="67"/>
      <c r="C23" s="49" t="s">
        <v>30</v>
      </c>
      <c r="D23" s="25" t="s">
        <v>8</v>
      </c>
      <c r="E23" s="22">
        <f t="shared" si="0"/>
        <v>40090316.780000001</v>
      </c>
      <c r="F23" s="22">
        <f>F24+F25+F26</f>
        <v>31705359.050000001</v>
      </c>
      <c r="G23" s="30">
        <f t="shared" ref="G23:I23" si="3">G24+G25+G26</f>
        <v>7554105.9400000004</v>
      </c>
      <c r="H23" s="22">
        <f t="shared" si="3"/>
        <v>0</v>
      </c>
      <c r="I23" s="22">
        <f t="shared" si="3"/>
        <v>830851.79</v>
      </c>
    </row>
    <row r="24" spans="1:9" ht="30" customHeight="1" x14ac:dyDescent="0.25">
      <c r="A24" s="66"/>
      <c r="B24" s="67"/>
      <c r="C24" s="49"/>
      <c r="D24" s="23">
        <v>2018</v>
      </c>
      <c r="E24" s="22">
        <f t="shared" si="0"/>
        <v>0</v>
      </c>
      <c r="F24" s="22">
        <v>0</v>
      </c>
      <c r="G24" s="30">
        <v>0</v>
      </c>
      <c r="H24" s="22">
        <v>0</v>
      </c>
      <c r="I24" s="22">
        <v>0</v>
      </c>
    </row>
    <row r="25" spans="1:9" ht="30" customHeight="1" x14ac:dyDescent="0.25">
      <c r="A25" s="66"/>
      <c r="B25" s="67"/>
      <c r="C25" s="49"/>
      <c r="D25" s="23">
        <v>2019</v>
      </c>
      <c r="E25" s="22">
        <f t="shared" si="0"/>
        <v>0</v>
      </c>
      <c r="F25" s="22">
        <v>0</v>
      </c>
      <c r="G25" s="30">
        <v>0</v>
      </c>
      <c r="H25" s="22">
        <v>0</v>
      </c>
      <c r="I25" s="22">
        <v>0</v>
      </c>
    </row>
    <row r="26" spans="1:9" ht="30" customHeight="1" x14ac:dyDescent="0.25">
      <c r="A26" s="66"/>
      <c r="B26" s="67"/>
      <c r="C26" s="49"/>
      <c r="D26" s="23">
        <v>2020</v>
      </c>
      <c r="E26" s="22">
        <f t="shared" si="0"/>
        <v>40090316.780000001</v>
      </c>
      <c r="F26" s="22">
        <v>31705359.050000001</v>
      </c>
      <c r="G26" s="30">
        <v>7554105.9400000004</v>
      </c>
      <c r="H26" s="22">
        <v>0</v>
      </c>
      <c r="I26" s="22">
        <v>830851.79</v>
      </c>
    </row>
    <row r="27" spans="1:9" ht="20.100000000000001" customHeight="1" x14ac:dyDescent="0.25">
      <c r="A27" s="52" t="s">
        <v>18</v>
      </c>
      <c r="B27" s="48"/>
      <c r="C27" s="48"/>
      <c r="D27" s="23" t="s">
        <v>8</v>
      </c>
      <c r="E27" s="22">
        <f t="shared" si="0"/>
        <v>192310644.52000001</v>
      </c>
      <c r="F27" s="22">
        <f>F28+F29+F30</f>
        <v>145718887.73000002</v>
      </c>
      <c r="G27" s="30">
        <f>G28+G29+G30</f>
        <v>38493452.509999998</v>
      </c>
      <c r="H27" s="22">
        <v>0</v>
      </c>
      <c r="I27" s="22">
        <f t="shared" ref="I27" si="4">I28+I29+I30</f>
        <v>8098304.2800000003</v>
      </c>
    </row>
    <row r="28" spans="1:9" ht="23.45" customHeight="1" x14ac:dyDescent="0.25">
      <c r="A28" s="48"/>
      <c r="B28" s="48"/>
      <c r="C28" s="48"/>
      <c r="D28" s="23">
        <v>2018</v>
      </c>
      <c r="E28" s="22">
        <f t="shared" si="0"/>
        <v>43902538.939999998</v>
      </c>
      <c r="F28" s="22">
        <f t="shared" ref="F28:G30" si="5">F16+F20+F24</f>
        <v>30542921.75</v>
      </c>
      <c r="G28" s="30">
        <f t="shared" si="5"/>
        <v>12023605.469999999</v>
      </c>
      <c r="H28" s="22">
        <v>0</v>
      </c>
      <c r="I28" s="22">
        <f>I16+I20+I24</f>
        <v>1336011.72</v>
      </c>
    </row>
    <row r="29" spans="1:9" ht="17.45" customHeight="1" x14ac:dyDescent="0.25">
      <c r="A29" s="48"/>
      <c r="B29" s="48"/>
      <c r="C29" s="48"/>
      <c r="D29" s="23">
        <v>2019</v>
      </c>
      <c r="E29" s="22">
        <f t="shared" si="0"/>
        <v>61660494.159999996</v>
      </c>
      <c r="F29" s="22">
        <f t="shared" si="5"/>
        <v>46514564.75</v>
      </c>
      <c r="G29" s="30">
        <f t="shared" si="5"/>
        <v>10194383.220000001</v>
      </c>
      <c r="H29" s="22">
        <v>0</v>
      </c>
      <c r="I29" s="22">
        <f>I17+I21+I25</f>
        <v>4951546.1900000004</v>
      </c>
    </row>
    <row r="30" spans="1:9" ht="20.100000000000001" customHeight="1" x14ac:dyDescent="0.25">
      <c r="A30" s="48"/>
      <c r="B30" s="48"/>
      <c r="C30" s="48"/>
      <c r="D30" s="23">
        <v>2020</v>
      </c>
      <c r="E30" s="22">
        <f t="shared" si="0"/>
        <v>86747611.420000017</v>
      </c>
      <c r="F30" s="22">
        <f t="shared" si="5"/>
        <v>68661401.230000004</v>
      </c>
      <c r="G30" s="30">
        <f t="shared" si="5"/>
        <v>16275463.82</v>
      </c>
      <c r="H30" s="22">
        <v>0</v>
      </c>
      <c r="I30" s="22">
        <f>I18+I22+I26</f>
        <v>1810746.37</v>
      </c>
    </row>
    <row r="31" spans="1:9" ht="36.75" customHeight="1" x14ac:dyDescent="0.25">
      <c r="A31" s="21">
        <v>1</v>
      </c>
      <c r="B31" s="54" t="s">
        <v>46</v>
      </c>
      <c r="C31" s="54"/>
      <c r="D31" s="54"/>
      <c r="E31" s="54"/>
      <c r="F31" s="54"/>
      <c r="G31" s="54"/>
      <c r="H31" s="54"/>
      <c r="I31" s="54"/>
    </row>
    <row r="32" spans="1:9" ht="20.100000000000001" customHeight="1" x14ac:dyDescent="0.25">
      <c r="A32" s="47" t="s">
        <v>3</v>
      </c>
      <c r="B32" s="49" t="s">
        <v>31</v>
      </c>
      <c r="C32" s="51" t="s">
        <v>32</v>
      </c>
      <c r="D32" s="21" t="s">
        <v>8</v>
      </c>
      <c r="E32" s="22">
        <f>F32+G32+H32+I32</f>
        <v>129679444.58</v>
      </c>
      <c r="F32" s="22">
        <f>SUM(F33:F35)</f>
        <v>97847405.75</v>
      </c>
      <c r="G32" s="30">
        <f t="shared" ref="G32:I32" si="6">SUM(G33:G35)</f>
        <v>26619594.25</v>
      </c>
      <c r="H32" s="22">
        <f t="shared" si="6"/>
        <v>0</v>
      </c>
      <c r="I32" s="22">
        <f t="shared" si="6"/>
        <v>5212444.58</v>
      </c>
    </row>
    <row r="33" spans="1:10" ht="20.100000000000001" customHeight="1" x14ac:dyDescent="0.25">
      <c r="A33" s="48"/>
      <c r="B33" s="50"/>
      <c r="C33" s="50"/>
      <c r="D33" s="23">
        <v>2021</v>
      </c>
      <c r="E33" s="22">
        <f t="shared" ref="E33:E35" si="7">F33+G33+H33+I33</f>
        <v>46807091.020000003</v>
      </c>
      <c r="F33" s="22">
        <f t="shared" ref="F33:G35" si="8">F37+F41</f>
        <v>35262405.980000004</v>
      </c>
      <c r="G33" s="30">
        <f t="shared" si="8"/>
        <v>10568894.02</v>
      </c>
      <c r="H33" s="22">
        <v>0</v>
      </c>
      <c r="I33" s="22">
        <f>I37+I41</f>
        <v>975791.02</v>
      </c>
    </row>
    <row r="34" spans="1:10" ht="20.100000000000001" customHeight="1" x14ac:dyDescent="0.25">
      <c r="A34" s="48"/>
      <c r="B34" s="50"/>
      <c r="C34" s="50"/>
      <c r="D34" s="23">
        <v>2022</v>
      </c>
      <c r="E34" s="22">
        <f t="shared" si="7"/>
        <v>40732600</v>
      </c>
      <c r="F34" s="22">
        <f t="shared" si="8"/>
        <v>31741337.629999999</v>
      </c>
      <c r="G34" s="30">
        <f t="shared" si="8"/>
        <v>8092062.3700000001</v>
      </c>
      <c r="H34" s="22">
        <v>0</v>
      </c>
      <c r="I34" s="22">
        <f>I38+I42</f>
        <v>899200</v>
      </c>
    </row>
    <row r="35" spans="1:10" ht="20.100000000000001" customHeight="1" x14ac:dyDescent="0.25">
      <c r="A35" s="48"/>
      <c r="B35" s="50"/>
      <c r="C35" s="50"/>
      <c r="D35" s="23">
        <v>2023</v>
      </c>
      <c r="E35" s="22">
        <f t="shared" si="7"/>
        <v>42139753.560000002</v>
      </c>
      <c r="F35" s="22">
        <f t="shared" si="8"/>
        <v>30843662.140000001</v>
      </c>
      <c r="G35" s="30">
        <f t="shared" si="8"/>
        <v>7958637.8600000003</v>
      </c>
      <c r="H35" s="22">
        <v>0</v>
      </c>
      <c r="I35" s="22">
        <f>I39+I43</f>
        <v>3337453.5599999996</v>
      </c>
    </row>
    <row r="36" spans="1:10" ht="20.100000000000001" customHeight="1" x14ac:dyDescent="0.25">
      <c r="A36" s="48"/>
      <c r="B36" s="50"/>
      <c r="C36" s="51" t="s">
        <v>16</v>
      </c>
      <c r="D36" s="21" t="s">
        <v>8</v>
      </c>
      <c r="E36" s="22">
        <f>F36+G36+H36+I36</f>
        <v>89678324.620000005</v>
      </c>
      <c r="F36" s="22">
        <f>SUM(F37:F39)</f>
        <v>67325142.300000012</v>
      </c>
      <c r="G36" s="30">
        <f t="shared" ref="G36:I36" si="9">SUM(G37:G39)</f>
        <v>18026559.129999999</v>
      </c>
      <c r="H36" s="22">
        <f t="shared" si="9"/>
        <v>0</v>
      </c>
      <c r="I36" s="22">
        <f t="shared" si="9"/>
        <v>4326623.1899999995</v>
      </c>
    </row>
    <row r="37" spans="1:10" ht="20.100000000000001" customHeight="1" x14ac:dyDescent="0.25">
      <c r="A37" s="48"/>
      <c r="B37" s="50"/>
      <c r="C37" s="50"/>
      <c r="D37" s="23">
        <v>2021</v>
      </c>
      <c r="E37" s="22">
        <f t="shared" ref="E37:E39" si="10">F37+G37+H37+I37</f>
        <v>23586322.100000001</v>
      </c>
      <c r="F37" s="22">
        <v>17768898.850000001</v>
      </c>
      <c r="G37" s="30">
        <v>5325717.38</v>
      </c>
      <c r="H37" s="22">
        <v>0</v>
      </c>
      <c r="I37" s="22">
        <v>491705.87</v>
      </c>
    </row>
    <row r="38" spans="1:10" ht="20.100000000000001" customHeight="1" x14ac:dyDescent="0.25">
      <c r="A38" s="48"/>
      <c r="B38" s="50"/>
      <c r="C38" s="50"/>
      <c r="D38" s="23">
        <v>2022</v>
      </c>
      <c r="E38" s="22">
        <f t="shared" si="10"/>
        <v>35767048.960000001</v>
      </c>
      <c r="F38" s="22">
        <v>27871876.02</v>
      </c>
      <c r="G38" s="30">
        <v>7105590.8799999999</v>
      </c>
      <c r="H38" s="22">
        <v>0</v>
      </c>
      <c r="I38" s="22">
        <v>789582.06</v>
      </c>
    </row>
    <row r="39" spans="1:10" ht="20.100000000000001" customHeight="1" x14ac:dyDescent="0.25">
      <c r="A39" s="48"/>
      <c r="B39" s="50"/>
      <c r="C39" s="50"/>
      <c r="D39" s="23">
        <v>2023</v>
      </c>
      <c r="E39" s="22">
        <f t="shared" si="10"/>
        <v>30324953.560000002</v>
      </c>
      <c r="F39" s="22">
        <v>21684367.43</v>
      </c>
      <c r="G39" s="30">
        <v>5595250.8700000001</v>
      </c>
      <c r="H39" s="22">
        <v>0</v>
      </c>
      <c r="I39" s="22">
        <v>3045335.26</v>
      </c>
    </row>
    <row r="40" spans="1:10" ht="20.100000000000001" customHeight="1" x14ac:dyDescent="0.25">
      <c r="A40" s="48"/>
      <c r="B40" s="50"/>
      <c r="C40" s="49" t="s">
        <v>17</v>
      </c>
      <c r="D40" s="21" t="s">
        <v>8</v>
      </c>
      <c r="E40" s="22">
        <f>F40+G40+H40+I40</f>
        <v>40001119.960000001</v>
      </c>
      <c r="F40" s="22">
        <f>SUM(F41:F43)</f>
        <v>30522263.449999999</v>
      </c>
      <c r="G40" s="30">
        <f t="shared" ref="G40:I40" si="11">SUM(G41:G43)</f>
        <v>8593035.120000001</v>
      </c>
      <c r="H40" s="22">
        <f t="shared" si="11"/>
        <v>0</v>
      </c>
      <c r="I40" s="22">
        <f t="shared" si="11"/>
        <v>885821.39000000013</v>
      </c>
    </row>
    <row r="41" spans="1:10" ht="20.100000000000001" customHeight="1" x14ac:dyDescent="0.25">
      <c r="A41" s="48"/>
      <c r="B41" s="50"/>
      <c r="C41" s="49"/>
      <c r="D41" s="21">
        <v>2021</v>
      </c>
      <c r="E41" s="22">
        <f t="shared" ref="E41:E43" si="12">F41+G41+H41+I41</f>
        <v>23220768.919999998</v>
      </c>
      <c r="F41" s="22">
        <v>17493507.129999999</v>
      </c>
      <c r="G41" s="30">
        <v>5243176.6399999997</v>
      </c>
      <c r="H41" s="22">
        <v>0</v>
      </c>
      <c r="I41" s="22">
        <v>484085.15</v>
      </c>
    </row>
    <row r="42" spans="1:10" ht="20.100000000000001" customHeight="1" x14ac:dyDescent="0.25">
      <c r="A42" s="48"/>
      <c r="B42" s="50"/>
      <c r="C42" s="49"/>
      <c r="D42" s="21">
        <v>2022</v>
      </c>
      <c r="E42" s="22">
        <f t="shared" si="12"/>
        <v>4965551.04</v>
      </c>
      <c r="F42" s="22">
        <v>3869461.61</v>
      </c>
      <c r="G42" s="30">
        <v>986471.49</v>
      </c>
      <c r="H42" s="22">
        <v>0</v>
      </c>
      <c r="I42" s="22">
        <v>109617.94</v>
      </c>
    </row>
    <row r="43" spans="1:10" ht="28.15" customHeight="1" x14ac:dyDescent="0.25">
      <c r="A43" s="48"/>
      <c r="B43" s="50"/>
      <c r="C43" s="50"/>
      <c r="D43" s="23">
        <v>2023</v>
      </c>
      <c r="E43" s="22">
        <f t="shared" si="12"/>
        <v>11814800.000000002</v>
      </c>
      <c r="F43" s="22">
        <v>9159294.7100000009</v>
      </c>
      <c r="G43" s="30">
        <v>2363386.9900000002</v>
      </c>
      <c r="H43" s="22">
        <v>0</v>
      </c>
      <c r="I43" s="22">
        <v>292118.3</v>
      </c>
    </row>
    <row r="44" spans="1:10" s="6" customFormat="1" ht="30.75" customHeight="1" x14ac:dyDescent="0.25">
      <c r="A44" s="48"/>
      <c r="B44" s="50"/>
      <c r="C44" s="49" t="s">
        <v>33</v>
      </c>
      <c r="D44" s="23" t="s">
        <v>8</v>
      </c>
      <c r="E44" s="22">
        <f>F44+G44+H44+I44</f>
        <v>96992300</v>
      </c>
      <c r="F44" s="22">
        <f>SUM(F45:F47)</f>
        <v>80000000</v>
      </c>
      <c r="G44" s="30">
        <f t="shared" ref="G44:I44" si="13">SUM(G45:G47)</f>
        <v>16992300</v>
      </c>
      <c r="H44" s="22">
        <f t="shared" si="13"/>
        <v>0</v>
      </c>
      <c r="I44" s="22">
        <f t="shared" si="13"/>
        <v>0</v>
      </c>
      <c r="J44" s="5"/>
    </row>
    <row r="45" spans="1:10" s="6" customFormat="1" ht="30.75" customHeight="1" x14ac:dyDescent="0.25">
      <c r="A45" s="48"/>
      <c r="B45" s="50"/>
      <c r="C45" s="50"/>
      <c r="D45" s="23">
        <v>2021</v>
      </c>
      <c r="E45" s="22">
        <f t="shared" ref="E45:E47" si="14">F45+G45+H45+I45</f>
        <v>96992300</v>
      </c>
      <c r="F45" s="22">
        <v>80000000</v>
      </c>
      <c r="G45" s="30">
        <v>16992300</v>
      </c>
      <c r="H45" s="22">
        <v>0</v>
      </c>
      <c r="I45" s="22">
        <v>0</v>
      </c>
      <c r="J45" s="5"/>
    </row>
    <row r="46" spans="1:10" s="6" customFormat="1" ht="30.75" customHeight="1" x14ac:dyDescent="0.25">
      <c r="A46" s="48"/>
      <c r="B46" s="50"/>
      <c r="C46" s="50"/>
      <c r="D46" s="23">
        <v>2022</v>
      </c>
      <c r="E46" s="22">
        <f t="shared" si="14"/>
        <v>0</v>
      </c>
      <c r="F46" s="22">
        <v>0</v>
      </c>
      <c r="G46" s="30">
        <v>0</v>
      </c>
      <c r="H46" s="22">
        <v>0</v>
      </c>
      <c r="I46" s="22">
        <v>0</v>
      </c>
      <c r="J46" s="5"/>
    </row>
    <row r="47" spans="1:10" s="6" customFormat="1" ht="30.75" customHeight="1" x14ac:dyDescent="0.25">
      <c r="A47" s="48"/>
      <c r="B47" s="50"/>
      <c r="C47" s="50"/>
      <c r="D47" s="23">
        <v>2023</v>
      </c>
      <c r="E47" s="22">
        <f t="shared" si="14"/>
        <v>0</v>
      </c>
      <c r="F47" s="22">
        <v>0</v>
      </c>
      <c r="G47" s="30">
        <v>0</v>
      </c>
      <c r="H47" s="22">
        <v>0</v>
      </c>
      <c r="I47" s="22">
        <v>0</v>
      </c>
      <c r="J47" s="5"/>
    </row>
    <row r="48" spans="1:10" s="6" customFormat="1" ht="23.1" customHeight="1" x14ac:dyDescent="0.25">
      <c r="A48" s="48"/>
      <c r="B48" s="50"/>
      <c r="C48" s="49" t="s">
        <v>34</v>
      </c>
      <c r="D48" s="23" t="s">
        <v>8</v>
      </c>
      <c r="E48" s="22">
        <f>F48+G48+H48+I48</f>
        <v>109285304.40000001</v>
      </c>
      <c r="F48" s="22">
        <f>F49+F50+F51</f>
        <v>95000000</v>
      </c>
      <c r="G48" s="30">
        <f t="shared" ref="G48:I48" si="15">G49+G50+G51</f>
        <v>1000000</v>
      </c>
      <c r="H48" s="22">
        <f t="shared" si="15"/>
        <v>0</v>
      </c>
      <c r="I48" s="22">
        <f t="shared" si="15"/>
        <v>13285304.4</v>
      </c>
      <c r="J48" s="5"/>
    </row>
    <row r="49" spans="1:10" s="6" customFormat="1" ht="23.1" customHeight="1" x14ac:dyDescent="0.25">
      <c r="A49" s="48"/>
      <c r="B49" s="50"/>
      <c r="C49" s="49"/>
      <c r="D49" s="23">
        <v>2021</v>
      </c>
      <c r="E49" s="22">
        <f t="shared" ref="E49:E50" si="16">F49+G49+H49+I49</f>
        <v>0</v>
      </c>
      <c r="F49" s="22">
        <v>0</v>
      </c>
      <c r="G49" s="30">
        <v>0</v>
      </c>
      <c r="H49" s="22">
        <v>0</v>
      </c>
      <c r="I49" s="22">
        <v>0</v>
      </c>
      <c r="J49" s="5"/>
    </row>
    <row r="50" spans="1:10" s="6" customFormat="1" ht="23.1" customHeight="1" x14ac:dyDescent="0.25">
      <c r="A50" s="48"/>
      <c r="B50" s="50"/>
      <c r="C50" s="49"/>
      <c r="D50" s="23">
        <v>2022</v>
      </c>
      <c r="E50" s="22">
        <f t="shared" si="16"/>
        <v>0</v>
      </c>
      <c r="F50" s="22">
        <v>0</v>
      </c>
      <c r="G50" s="30">
        <v>0</v>
      </c>
      <c r="H50" s="22">
        <v>0</v>
      </c>
      <c r="I50" s="22">
        <v>0</v>
      </c>
      <c r="J50" s="5"/>
    </row>
    <row r="51" spans="1:10" s="6" customFormat="1" ht="22.15" customHeight="1" x14ac:dyDescent="0.25">
      <c r="A51" s="48"/>
      <c r="B51" s="50"/>
      <c r="C51" s="49"/>
      <c r="D51" s="23">
        <v>2023</v>
      </c>
      <c r="E51" s="22">
        <f>F51+G51+H51+I51</f>
        <v>109285304.40000001</v>
      </c>
      <c r="F51" s="22">
        <v>95000000</v>
      </c>
      <c r="G51" s="30">
        <v>1000000</v>
      </c>
      <c r="H51" s="22">
        <v>0</v>
      </c>
      <c r="I51" s="22">
        <v>13285304.4</v>
      </c>
      <c r="J51" s="5"/>
    </row>
    <row r="52" spans="1:10" s="6" customFormat="1" ht="27.95" customHeight="1" x14ac:dyDescent="0.25">
      <c r="A52" s="48"/>
      <c r="B52" s="50"/>
      <c r="C52" s="49" t="s">
        <v>35</v>
      </c>
      <c r="D52" s="23" t="s">
        <v>8</v>
      </c>
      <c r="E52" s="22">
        <f>F52+G52+H52+I52</f>
        <v>0</v>
      </c>
      <c r="F52" s="22">
        <f>F53+F54+F55</f>
        <v>0</v>
      </c>
      <c r="G52" s="30">
        <f t="shared" ref="G52:I52" si="17">G53+G54+G55</f>
        <v>0</v>
      </c>
      <c r="H52" s="22">
        <f t="shared" si="17"/>
        <v>0</v>
      </c>
      <c r="I52" s="22">
        <f t="shared" si="17"/>
        <v>0</v>
      </c>
      <c r="J52" s="5"/>
    </row>
    <row r="53" spans="1:10" s="6" customFormat="1" ht="27.95" customHeight="1" x14ac:dyDescent="0.25">
      <c r="A53" s="48"/>
      <c r="B53" s="50"/>
      <c r="C53" s="49"/>
      <c r="D53" s="23">
        <v>2021</v>
      </c>
      <c r="E53" s="22">
        <f t="shared" ref="E53:E54" si="18">F53+G53+H53+I53</f>
        <v>0</v>
      </c>
      <c r="F53" s="22">
        <v>0</v>
      </c>
      <c r="G53" s="30">
        <v>0</v>
      </c>
      <c r="H53" s="22">
        <v>0</v>
      </c>
      <c r="I53" s="22">
        <v>0</v>
      </c>
      <c r="J53" s="5"/>
    </row>
    <row r="54" spans="1:10" s="6" customFormat="1" ht="27.95" customHeight="1" x14ac:dyDescent="0.25">
      <c r="A54" s="48"/>
      <c r="B54" s="50"/>
      <c r="C54" s="49"/>
      <c r="D54" s="23">
        <v>2022</v>
      </c>
      <c r="E54" s="22">
        <f t="shared" si="18"/>
        <v>0</v>
      </c>
      <c r="F54" s="22">
        <v>0</v>
      </c>
      <c r="G54" s="30">
        <v>0</v>
      </c>
      <c r="H54" s="22">
        <v>0</v>
      </c>
      <c r="I54" s="22">
        <v>0</v>
      </c>
      <c r="J54" s="5"/>
    </row>
    <row r="55" spans="1:10" s="6" customFormat="1" ht="27.95" customHeight="1" x14ac:dyDescent="0.25">
      <c r="A55" s="48"/>
      <c r="B55" s="50"/>
      <c r="C55" s="49"/>
      <c r="D55" s="23">
        <v>2023</v>
      </c>
      <c r="E55" s="22">
        <v>0</v>
      </c>
      <c r="F55" s="22">
        <v>0</v>
      </c>
      <c r="G55" s="30">
        <v>0</v>
      </c>
      <c r="H55" s="22">
        <v>0</v>
      </c>
      <c r="I55" s="22">
        <v>0</v>
      </c>
      <c r="J55" s="5"/>
    </row>
    <row r="56" spans="1:10" ht="15" customHeight="1" x14ac:dyDescent="0.25">
      <c r="A56" s="47" t="s">
        <v>3</v>
      </c>
      <c r="B56" s="49" t="s">
        <v>38</v>
      </c>
      <c r="C56" s="51" t="s">
        <v>42</v>
      </c>
      <c r="D56" s="24" t="s">
        <v>8</v>
      </c>
      <c r="E56" s="22">
        <f>F56+G56+H56+I56</f>
        <v>49675000</v>
      </c>
      <c r="F56" s="22">
        <f>SUM(F57:F63)</f>
        <v>32320182.66</v>
      </c>
      <c r="G56" s="30">
        <f t="shared" ref="G56:I56" si="19">SUM(G57:G63)</f>
        <v>9037717.3399999999</v>
      </c>
      <c r="H56" s="22">
        <f t="shared" si="19"/>
        <v>0</v>
      </c>
      <c r="I56" s="22">
        <f t="shared" si="19"/>
        <v>8317100</v>
      </c>
    </row>
    <row r="57" spans="1:10" ht="15" customHeight="1" x14ac:dyDescent="0.25">
      <c r="A57" s="48"/>
      <c r="B57" s="50"/>
      <c r="C57" s="50"/>
      <c r="D57" s="23">
        <v>2024</v>
      </c>
      <c r="E57" s="22">
        <f t="shared" ref="E57" si="20">F57+G57+H57+I57</f>
        <v>42475000</v>
      </c>
      <c r="F57" s="22">
        <f>F65+F73</f>
        <v>32320182.66</v>
      </c>
      <c r="G57" s="30">
        <f>G65+G73</f>
        <v>9037717.3399999999</v>
      </c>
      <c r="H57" s="22">
        <v>0</v>
      </c>
      <c r="I57" s="22">
        <f>I65+I73</f>
        <v>1117100</v>
      </c>
    </row>
    <row r="58" spans="1:10" ht="15" customHeight="1" x14ac:dyDescent="0.25">
      <c r="A58" s="48"/>
      <c r="B58" s="50"/>
      <c r="C58" s="50"/>
      <c r="D58" s="23">
        <v>2025</v>
      </c>
      <c r="E58" s="22">
        <f>F58+G58+H58+I58</f>
        <v>1200000</v>
      </c>
      <c r="F58" s="22">
        <v>0</v>
      </c>
      <c r="G58" s="30">
        <v>0</v>
      </c>
      <c r="H58" s="22">
        <v>0</v>
      </c>
      <c r="I58" s="22">
        <f>I66+I74</f>
        <v>1200000</v>
      </c>
    </row>
    <row r="59" spans="1:10" ht="15" customHeight="1" x14ac:dyDescent="0.25">
      <c r="A59" s="48"/>
      <c r="B59" s="50"/>
      <c r="C59" s="50"/>
      <c r="D59" s="23">
        <v>2026</v>
      </c>
      <c r="E59" s="22">
        <f t="shared" ref="E59:E62" si="21">F59+G59+H59+I59</f>
        <v>1200000</v>
      </c>
      <c r="F59" s="22">
        <v>0</v>
      </c>
      <c r="G59" s="30">
        <v>0</v>
      </c>
      <c r="H59" s="22">
        <v>0</v>
      </c>
      <c r="I59" s="22">
        <f>I67+I75</f>
        <v>1200000</v>
      </c>
    </row>
    <row r="60" spans="1:10" ht="15" customHeight="1" x14ac:dyDescent="0.25">
      <c r="A60" s="48"/>
      <c r="B60" s="50"/>
      <c r="C60" s="50"/>
      <c r="D60" s="23">
        <v>2027</v>
      </c>
      <c r="E60" s="22">
        <f t="shared" si="21"/>
        <v>1200000</v>
      </c>
      <c r="F60" s="22">
        <v>0</v>
      </c>
      <c r="G60" s="30">
        <v>0</v>
      </c>
      <c r="H60" s="22">
        <v>0</v>
      </c>
      <c r="I60" s="22">
        <f>I66+I74</f>
        <v>1200000</v>
      </c>
    </row>
    <row r="61" spans="1:10" ht="15" customHeight="1" x14ac:dyDescent="0.25">
      <c r="A61" s="48"/>
      <c r="B61" s="50"/>
      <c r="C61" s="50"/>
      <c r="D61" s="23">
        <v>2028</v>
      </c>
      <c r="E61" s="22">
        <f t="shared" si="21"/>
        <v>1200000</v>
      </c>
      <c r="F61" s="22">
        <v>0</v>
      </c>
      <c r="G61" s="30">
        <v>0</v>
      </c>
      <c r="H61" s="22">
        <v>0</v>
      </c>
      <c r="I61" s="22">
        <f>I67+I75</f>
        <v>1200000</v>
      </c>
    </row>
    <row r="62" spans="1:10" ht="15" customHeight="1" x14ac:dyDescent="0.25">
      <c r="A62" s="48"/>
      <c r="B62" s="50"/>
      <c r="C62" s="50"/>
      <c r="D62" s="23">
        <v>2029</v>
      </c>
      <c r="E62" s="22">
        <f t="shared" si="21"/>
        <v>1200000</v>
      </c>
      <c r="F62" s="22">
        <v>0</v>
      </c>
      <c r="G62" s="30">
        <v>0</v>
      </c>
      <c r="H62" s="22">
        <v>0</v>
      </c>
      <c r="I62" s="22">
        <f>I69+I78</f>
        <v>1200000</v>
      </c>
    </row>
    <row r="63" spans="1:10" ht="15" customHeight="1" x14ac:dyDescent="0.25">
      <c r="A63" s="48"/>
      <c r="B63" s="50"/>
      <c r="C63" s="50"/>
      <c r="D63" s="23">
        <v>2030</v>
      </c>
      <c r="E63" s="22">
        <f t="shared" ref="E63" si="22">F63+G63+H63+I63</f>
        <v>1200000</v>
      </c>
      <c r="F63" s="22">
        <v>0</v>
      </c>
      <c r="G63" s="30">
        <v>0</v>
      </c>
      <c r="H63" s="22">
        <v>0</v>
      </c>
      <c r="I63" s="22">
        <f>I71+I79</f>
        <v>1200000</v>
      </c>
    </row>
    <row r="64" spans="1:10" ht="15" customHeight="1" x14ac:dyDescent="0.25">
      <c r="A64" s="48"/>
      <c r="B64" s="50"/>
      <c r="C64" s="51" t="s">
        <v>16</v>
      </c>
      <c r="D64" s="21" t="s">
        <v>8</v>
      </c>
      <c r="E64" s="22">
        <f>F64+G64+H64+I64</f>
        <v>33779030</v>
      </c>
      <c r="F64" s="22">
        <f>SUM(F65:F71)</f>
        <v>22507349.09</v>
      </c>
      <c r="G64" s="30">
        <f t="shared" ref="G64:I64" si="23">SUM(G65:G71)</f>
        <v>6293747.2000000002</v>
      </c>
      <c r="H64" s="22">
        <f t="shared" si="23"/>
        <v>0</v>
      </c>
      <c r="I64" s="22">
        <f t="shared" si="23"/>
        <v>4977933.71</v>
      </c>
    </row>
    <row r="65" spans="1:10" ht="15" customHeight="1" x14ac:dyDescent="0.25">
      <c r="A65" s="48"/>
      <c r="B65" s="50"/>
      <c r="C65" s="50"/>
      <c r="D65" s="23">
        <v>2024</v>
      </c>
      <c r="E65" s="22">
        <f t="shared" ref="E65" si="24">F65+G65+H65+I65</f>
        <v>29579030</v>
      </c>
      <c r="F65" s="35">
        <v>22507349.09</v>
      </c>
      <c r="G65" s="31">
        <v>6293747.2000000002</v>
      </c>
      <c r="H65" s="30">
        <v>0</v>
      </c>
      <c r="I65" s="31">
        <v>777933.71</v>
      </c>
    </row>
    <row r="66" spans="1:10" ht="15" customHeight="1" x14ac:dyDescent="0.25">
      <c r="A66" s="48"/>
      <c r="B66" s="50"/>
      <c r="C66" s="50"/>
      <c r="D66" s="23">
        <v>2025</v>
      </c>
      <c r="E66" s="22">
        <f t="shared" ref="E66:E80" si="25">F66+G66+H66+I66</f>
        <v>700000</v>
      </c>
      <c r="F66" s="30">
        <v>0</v>
      </c>
      <c r="G66" s="30">
        <v>0</v>
      </c>
      <c r="H66" s="30">
        <v>0</v>
      </c>
      <c r="I66" s="30">
        <v>700000</v>
      </c>
    </row>
    <row r="67" spans="1:10" ht="15" customHeight="1" x14ac:dyDescent="0.25">
      <c r="A67" s="48"/>
      <c r="B67" s="50"/>
      <c r="C67" s="50"/>
      <c r="D67" s="23">
        <v>2026</v>
      </c>
      <c r="E67" s="22">
        <f t="shared" ref="E67:E69" si="26">F67+G67+H67+I67</f>
        <v>700000</v>
      </c>
      <c r="F67" s="30">
        <v>0</v>
      </c>
      <c r="G67" s="30">
        <v>0</v>
      </c>
      <c r="H67" s="30">
        <v>0</v>
      </c>
      <c r="I67" s="30">
        <v>700000</v>
      </c>
    </row>
    <row r="68" spans="1:10" ht="15" customHeight="1" x14ac:dyDescent="0.25">
      <c r="A68" s="48"/>
      <c r="B68" s="50"/>
      <c r="C68" s="50"/>
      <c r="D68" s="23">
        <v>2027</v>
      </c>
      <c r="E68" s="22">
        <f t="shared" si="26"/>
        <v>700000</v>
      </c>
      <c r="F68" s="30">
        <v>0</v>
      </c>
      <c r="G68" s="30">
        <v>0</v>
      </c>
      <c r="H68" s="30">
        <v>0</v>
      </c>
      <c r="I68" s="30">
        <v>700000</v>
      </c>
    </row>
    <row r="69" spans="1:10" ht="15" customHeight="1" x14ac:dyDescent="0.25">
      <c r="A69" s="48"/>
      <c r="B69" s="50"/>
      <c r="C69" s="50"/>
      <c r="D69" s="23">
        <v>2028</v>
      </c>
      <c r="E69" s="22">
        <f t="shared" si="26"/>
        <v>700000</v>
      </c>
      <c r="F69" s="30">
        <v>0</v>
      </c>
      <c r="G69" s="30">
        <v>0</v>
      </c>
      <c r="H69" s="30">
        <v>0</v>
      </c>
      <c r="I69" s="30">
        <v>700000</v>
      </c>
    </row>
    <row r="70" spans="1:10" ht="15" customHeight="1" x14ac:dyDescent="0.25">
      <c r="A70" s="48"/>
      <c r="B70" s="50"/>
      <c r="C70" s="50"/>
      <c r="D70" s="23">
        <v>2029</v>
      </c>
      <c r="E70" s="22">
        <f t="shared" ref="E70" si="27">F70+G70+H70+I70</f>
        <v>700000</v>
      </c>
      <c r="F70" s="30">
        <v>0</v>
      </c>
      <c r="G70" s="30">
        <v>0</v>
      </c>
      <c r="H70" s="30">
        <v>0</v>
      </c>
      <c r="I70" s="30">
        <v>700000</v>
      </c>
    </row>
    <row r="71" spans="1:10" ht="15" customHeight="1" x14ac:dyDescent="0.25">
      <c r="A71" s="48"/>
      <c r="B71" s="50"/>
      <c r="C71" s="50"/>
      <c r="D71" s="23">
        <v>2030</v>
      </c>
      <c r="E71" s="22">
        <f t="shared" si="25"/>
        <v>700000</v>
      </c>
      <c r="F71" s="30">
        <v>0</v>
      </c>
      <c r="G71" s="30">
        <v>0</v>
      </c>
      <c r="H71" s="30">
        <v>0</v>
      </c>
      <c r="I71" s="30">
        <v>700000</v>
      </c>
    </row>
    <row r="72" spans="1:10" ht="15" customHeight="1" x14ac:dyDescent="0.25">
      <c r="A72" s="48"/>
      <c r="B72" s="50"/>
      <c r="C72" s="49" t="s">
        <v>17</v>
      </c>
      <c r="D72" s="24" t="s">
        <v>8</v>
      </c>
      <c r="E72" s="22">
        <f t="shared" si="25"/>
        <v>15895970</v>
      </c>
      <c r="F72" s="30">
        <f>SUM(F73:F79)</f>
        <v>9812833.5700000003</v>
      </c>
      <c r="G72" s="30">
        <f t="shared" ref="G72:I72" si="28">SUM(G73:G79)</f>
        <v>2743970.14</v>
      </c>
      <c r="H72" s="30">
        <f t="shared" si="28"/>
        <v>0</v>
      </c>
      <c r="I72" s="30">
        <f t="shared" si="28"/>
        <v>3339166.29</v>
      </c>
    </row>
    <row r="73" spans="1:10" s="6" customFormat="1" ht="15" customHeight="1" x14ac:dyDescent="0.25">
      <c r="A73" s="48"/>
      <c r="B73" s="50"/>
      <c r="C73" s="50"/>
      <c r="D73" s="23">
        <v>2024</v>
      </c>
      <c r="E73" s="22">
        <f t="shared" si="25"/>
        <v>12895970</v>
      </c>
      <c r="F73" s="35">
        <v>9812833.5700000003</v>
      </c>
      <c r="G73" s="31">
        <v>2743970.14</v>
      </c>
      <c r="H73" s="30">
        <v>0</v>
      </c>
      <c r="I73" s="31">
        <v>339166.29</v>
      </c>
      <c r="J73" s="5"/>
    </row>
    <row r="74" spans="1:10" s="6" customFormat="1" ht="15" customHeight="1" x14ac:dyDescent="0.25">
      <c r="A74" s="48"/>
      <c r="B74" s="50"/>
      <c r="C74" s="50"/>
      <c r="D74" s="23">
        <v>2025</v>
      </c>
      <c r="E74" s="22">
        <f t="shared" si="25"/>
        <v>500000</v>
      </c>
      <c r="F74" s="22">
        <v>0</v>
      </c>
      <c r="G74" s="30">
        <v>0</v>
      </c>
      <c r="H74" s="22">
        <v>0</v>
      </c>
      <c r="I74" s="22">
        <v>500000</v>
      </c>
      <c r="J74" s="5"/>
    </row>
    <row r="75" spans="1:10" s="6" customFormat="1" ht="15" customHeight="1" x14ac:dyDescent="0.25">
      <c r="A75" s="48"/>
      <c r="B75" s="50"/>
      <c r="C75" s="50"/>
      <c r="D75" s="23">
        <v>2026</v>
      </c>
      <c r="E75" s="22">
        <f t="shared" ref="E75:E78" si="29">F75+G75+H75+I75</f>
        <v>500000</v>
      </c>
      <c r="F75" s="22">
        <v>0</v>
      </c>
      <c r="G75" s="30">
        <v>0</v>
      </c>
      <c r="H75" s="22">
        <v>0</v>
      </c>
      <c r="I75" s="22">
        <v>500000</v>
      </c>
      <c r="J75" s="5"/>
    </row>
    <row r="76" spans="1:10" s="6" customFormat="1" ht="15" customHeight="1" x14ac:dyDescent="0.25">
      <c r="A76" s="48"/>
      <c r="B76" s="50"/>
      <c r="C76" s="50"/>
      <c r="D76" s="23">
        <v>2027</v>
      </c>
      <c r="E76" s="22">
        <f t="shared" si="29"/>
        <v>500000</v>
      </c>
      <c r="F76" s="22">
        <v>0</v>
      </c>
      <c r="G76" s="30">
        <v>0</v>
      </c>
      <c r="H76" s="22">
        <v>0</v>
      </c>
      <c r="I76" s="22">
        <v>500000</v>
      </c>
      <c r="J76" s="5"/>
    </row>
    <row r="77" spans="1:10" s="6" customFormat="1" ht="15" customHeight="1" x14ac:dyDescent="0.25">
      <c r="A77" s="48"/>
      <c r="B77" s="50"/>
      <c r="C77" s="50"/>
      <c r="D77" s="23">
        <v>2028</v>
      </c>
      <c r="E77" s="22">
        <f t="shared" ref="E77" si="30">F77+G77+H77+I77</f>
        <v>500000</v>
      </c>
      <c r="F77" s="22">
        <v>0</v>
      </c>
      <c r="G77" s="30">
        <v>0</v>
      </c>
      <c r="H77" s="22">
        <v>0</v>
      </c>
      <c r="I77" s="22">
        <v>500000</v>
      </c>
      <c r="J77" s="5"/>
    </row>
    <row r="78" spans="1:10" s="6" customFormat="1" ht="15" customHeight="1" x14ac:dyDescent="0.25">
      <c r="A78" s="48"/>
      <c r="B78" s="50"/>
      <c r="C78" s="50"/>
      <c r="D78" s="23">
        <v>2029</v>
      </c>
      <c r="E78" s="22">
        <f t="shared" si="29"/>
        <v>500000</v>
      </c>
      <c r="F78" s="22">
        <v>0</v>
      </c>
      <c r="G78" s="30">
        <v>0</v>
      </c>
      <c r="H78" s="22">
        <v>0</v>
      </c>
      <c r="I78" s="22">
        <v>500000</v>
      </c>
      <c r="J78" s="5"/>
    </row>
    <row r="79" spans="1:10" s="6" customFormat="1" ht="15" customHeight="1" x14ac:dyDescent="0.25">
      <c r="A79" s="48"/>
      <c r="B79" s="50"/>
      <c r="C79" s="50"/>
      <c r="D79" s="23">
        <v>2030</v>
      </c>
      <c r="E79" s="22">
        <f t="shared" si="25"/>
        <v>500000</v>
      </c>
      <c r="F79" s="22">
        <v>0</v>
      </c>
      <c r="G79" s="30">
        <v>0</v>
      </c>
      <c r="H79" s="22">
        <v>0</v>
      </c>
      <c r="I79" s="22">
        <v>500000</v>
      </c>
      <c r="J79" s="5"/>
    </row>
    <row r="80" spans="1:10" s="6" customFormat="1" ht="15" customHeight="1" x14ac:dyDescent="0.25">
      <c r="A80" s="48"/>
      <c r="B80" s="50"/>
      <c r="C80" s="49" t="s">
        <v>24</v>
      </c>
      <c r="D80" s="25" t="s">
        <v>8</v>
      </c>
      <c r="E80" s="22">
        <f t="shared" si="25"/>
        <v>135000000</v>
      </c>
      <c r="F80" s="22">
        <f>F81+F82+F87</f>
        <v>98705500</v>
      </c>
      <c r="G80" s="30">
        <f t="shared" ref="G80:I80" si="31">G81+G82+G87</f>
        <v>31794500</v>
      </c>
      <c r="H80" s="22">
        <f t="shared" si="31"/>
        <v>0</v>
      </c>
      <c r="I80" s="22">
        <f t="shared" si="31"/>
        <v>4500000</v>
      </c>
      <c r="J80" s="5"/>
    </row>
    <row r="81" spans="1:10" s="6" customFormat="1" ht="15" customHeight="1" x14ac:dyDescent="0.25">
      <c r="A81" s="48"/>
      <c r="B81" s="50"/>
      <c r="C81" s="49"/>
      <c r="D81" s="23">
        <v>2024</v>
      </c>
      <c r="E81" s="22">
        <f t="shared" ref="E81:E87" si="32">F81+G81+H81+I81</f>
        <v>135000000</v>
      </c>
      <c r="F81" s="22">
        <v>98705500</v>
      </c>
      <c r="G81" s="30">
        <v>31794500</v>
      </c>
      <c r="H81" s="22">
        <v>0</v>
      </c>
      <c r="I81" s="22">
        <v>4500000</v>
      </c>
      <c r="J81" s="5"/>
    </row>
    <row r="82" spans="1:10" s="6" customFormat="1" ht="15" customHeight="1" x14ac:dyDescent="0.25">
      <c r="A82" s="48"/>
      <c r="B82" s="50"/>
      <c r="C82" s="49"/>
      <c r="D82" s="23">
        <v>2025</v>
      </c>
      <c r="E82" s="22">
        <f t="shared" si="32"/>
        <v>0</v>
      </c>
      <c r="F82" s="22">
        <v>0</v>
      </c>
      <c r="G82" s="30">
        <v>0</v>
      </c>
      <c r="H82" s="22">
        <v>0</v>
      </c>
      <c r="I82" s="22">
        <v>0</v>
      </c>
      <c r="J82" s="5"/>
    </row>
    <row r="83" spans="1:10" s="6" customFormat="1" ht="15" customHeight="1" x14ac:dyDescent="0.25">
      <c r="A83" s="48"/>
      <c r="B83" s="50"/>
      <c r="C83" s="49"/>
      <c r="D83" s="23">
        <v>2026</v>
      </c>
      <c r="E83" s="22">
        <f t="shared" ref="E83:E86" si="33">F83+G83+H83+I83</f>
        <v>0</v>
      </c>
      <c r="F83" s="22">
        <v>0</v>
      </c>
      <c r="G83" s="30">
        <v>0</v>
      </c>
      <c r="H83" s="22">
        <v>0</v>
      </c>
      <c r="I83" s="22">
        <v>0</v>
      </c>
      <c r="J83" s="5"/>
    </row>
    <row r="84" spans="1:10" s="6" customFormat="1" ht="15" customHeight="1" x14ac:dyDescent="0.25">
      <c r="A84" s="48"/>
      <c r="B84" s="50"/>
      <c r="C84" s="49"/>
      <c r="D84" s="23">
        <v>2027</v>
      </c>
      <c r="E84" s="22">
        <f t="shared" si="33"/>
        <v>0</v>
      </c>
      <c r="F84" s="22">
        <v>0</v>
      </c>
      <c r="G84" s="30">
        <v>0</v>
      </c>
      <c r="H84" s="22">
        <v>0</v>
      </c>
      <c r="I84" s="22">
        <v>0</v>
      </c>
      <c r="J84" s="5"/>
    </row>
    <row r="85" spans="1:10" s="6" customFormat="1" ht="15" customHeight="1" x14ac:dyDescent="0.25">
      <c r="A85" s="48"/>
      <c r="B85" s="50"/>
      <c r="C85" s="49"/>
      <c r="D85" s="23">
        <v>2028</v>
      </c>
      <c r="E85" s="22">
        <f t="shared" si="33"/>
        <v>0</v>
      </c>
      <c r="F85" s="22">
        <v>0</v>
      </c>
      <c r="G85" s="30">
        <v>0</v>
      </c>
      <c r="H85" s="22">
        <v>0</v>
      </c>
      <c r="I85" s="22">
        <v>0</v>
      </c>
      <c r="J85" s="5"/>
    </row>
    <row r="86" spans="1:10" s="6" customFormat="1" ht="15" customHeight="1" x14ac:dyDescent="0.25">
      <c r="A86" s="48"/>
      <c r="B86" s="50"/>
      <c r="C86" s="49"/>
      <c r="D86" s="23">
        <v>2029</v>
      </c>
      <c r="E86" s="22">
        <f t="shared" si="33"/>
        <v>0</v>
      </c>
      <c r="F86" s="22">
        <v>0</v>
      </c>
      <c r="G86" s="30">
        <v>0</v>
      </c>
      <c r="H86" s="22">
        <v>0</v>
      </c>
      <c r="I86" s="22">
        <v>0</v>
      </c>
      <c r="J86" s="5"/>
    </row>
    <row r="87" spans="1:10" s="6" customFormat="1" ht="15" customHeight="1" x14ac:dyDescent="0.25">
      <c r="A87" s="48"/>
      <c r="B87" s="50"/>
      <c r="C87" s="49"/>
      <c r="D87" s="23">
        <v>2030</v>
      </c>
      <c r="E87" s="22">
        <f t="shared" si="32"/>
        <v>0</v>
      </c>
      <c r="F87" s="22">
        <v>0</v>
      </c>
      <c r="G87" s="30">
        <v>0</v>
      </c>
      <c r="H87" s="22">
        <v>0</v>
      </c>
      <c r="I87" s="22">
        <v>0</v>
      </c>
      <c r="J87" s="5"/>
    </row>
    <row r="88" spans="1:10" s="6" customFormat="1" ht="16.5" customHeight="1" x14ac:dyDescent="0.25">
      <c r="A88" s="52" t="s">
        <v>48</v>
      </c>
      <c r="B88" s="52"/>
      <c r="C88" s="52"/>
      <c r="D88" s="23" t="s">
        <v>8</v>
      </c>
      <c r="E88" s="22">
        <f>F88+G88+H88+I88</f>
        <v>520632048.98000002</v>
      </c>
      <c r="F88" s="22">
        <f>SUM(F89:F98)</f>
        <v>403873088.40999997</v>
      </c>
      <c r="G88" s="30">
        <f>SUM(G89:G98)</f>
        <v>85444111.590000004</v>
      </c>
      <c r="H88" s="22">
        <f>SUM(H89:H98)</f>
        <v>0</v>
      </c>
      <c r="I88" s="22">
        <f>SUM(I89:I98)</f>
        <v>31314848.98</v>
      </c>
      <c r="J88" s="5"/>
    </row>
    <row r="89" spans="1:10" s="6" customFormat="1" ht="16.5" customHeight="1" x14ac:dyDescent="0.25">
      <c r="A89" s="52"/>
      <c r="B89" s="52"/>
      <c r="C89" s="52"/>
      <c r="D89" s="23">
        <v>2021</v>
      </c>
      <c r="E89" s="22">
        <f>F89+G89+H89+I89</f>
        <v>143799391.02000001</v>
      </c>
      <c r="F89" s="22">
        <f>F33+F45+F49+F53</f>
        <v>115262405.98</v>
      </c>
      <c r="G89" s="30">
        <f>G33+G45+G49+G53</f>
        <v>27561194.02</v>
      </c>
      <c r="H89" s="22">
        <f>H33+H45+H49+H53</f>
        <v>0</v>
      </c>
      <c r="I89" s="22">
        <f>I33+I45+I49+I53</f>
        <v>975791.02</v>
      </c>
      <c r="J89" s="5"/>
    </row>
    <row r="90" spans="1:10" s="6" customFormat="1" ht="16.5" customHeight="1" x14ac:dyDescent="0.25">
      <c r="A90" s="52"/>
      <c r="B90" s="52"/>
      <c r="C90" s="52"/>
      <c r="D90" s="23">
        <v>2022</v>
      </c>
      <c r="E90" s="22">
        <f t="shared" ref="E90:E98" si="34">F90+G90+H90+I90</f>
        <v>40732600</v>
      </c>
      <c r="F90" s="22">
        <f>F34+F46+F50+F54</f>
        <v>31741337.629999999</v>
      </c>
      <c r="G90" s="30">
        <f>G34+G46+G50+G54</f>
        <v>8092062.3700000001</v>
      </c>
      <c r="H90" s="22">
        <f>H34+H46+H50+H54</f>
        <v>0</v>
      </c>
      <c r="I90" s="22">
        <f>I34+I46+I50+I54</f>
        <v>899200</v>
      </c>
      <c r="J90" s="5"/>
    </row>
    <row r="91" spans="1:10" s="6" customFormat="1" ht="16.5" customHeight="1" x14ac:dyDescent="0.25">
      <c r="A91" s="52"/>
      <c r="B91" s="52"/>
      <c r="C91" s="52"/>
      <c r="D91" s="23">
        <v>2023</v>
      </c>
      <c r="E91" s="22">
        <f t="shared" si="34"/>
        <v>151425057.96000001</v>
      </c>
      <c r="F91" s="22">
        <f>F35+F47+F51+F55</f>
        <v>125843662.14</v>
      </c>
      <c r="G91" s="30">
        <f>G35+G47+G51+G55</f>
        <v>8958637.8599999994</v>
      </c>
      <c r="H91" s="22">
        <f>H35+H47+H51+H55</f>
        <v>0</v>
      </c>
      <c r="I91" s="22">
        <f>I35+I47+I51+I55</f>
        <v>16622757.960000001</v>
      </c>
      <c r="J91" s="5"/>
    </row>
    <row r="92" spans="1:10" s="6" customFormat="1" ht="16.5" customHeight="1" x14ac:dyDescent="0.25">
      <c r="A92" s="52"/>
      <c r="B92" s="52"/>
      <c r="C92" s="52"/>
      <c r="D92" s="23">
        <v>2024</v>
      </c>
      <c r="E92" s="22">
        <f t="shared" si="34"/>
        <v>177475000</v>
      </c>
      <c r="F92" s="22">
        <f>F57+F81</f>
        <v>131025682.66</v>
      </c>
      <c r="G92" s="30">
        <f t="shared" ref="G92:I92" si="35">G57+G81</f>
        <v>40832217.340000004</v>
      </c>
      <c r="H92" s="22">
        <f t="shared" si="35"/>
        <v>0</v>
      </c>
      <c r="I92" s="22">
        <f t="shared" si="35"/>
        <v>5617100</v>
      </c>
      <c r="J92" s="5"/>
    </row>
    <row r="93" spans="1:10" s="6" customFormat="1" ht="16.5" customHeight="1" x14ac:dyDescent="0.25">
      <c r="A93" s="52"/>
      <c r="B93" s="52"/>
      <c r="C93" s="52"/>
      <c r="D93" s="23">
        <v>2025</v>
      </c>
      <c r="E93" s="22">
        <f t="shared" si="34"/>
        <v>1200000</v>
      </c>
      <c r="F93" s="22">
        <f>F58+F82</f>
        <v>0</v>
      </c>
      <c r="G93" s="30">
        <f t="shared" ref="G93:I93" si="36">G58+G82</f>
        <v>0</v>
      </c>
      <c r="H93" s="22">
        <f t="shared" si="36"/>
        <v>0</v>
      </c>
      <c r="I93" s="22">
        <f t="shared" si="36"/>
        <v>1200000</v>
      </c>
      <c r="J93" s="5"/>
    </row>
    <row r="94" spans="1:10" s="6" customFormat="1" ht="16.5" customHeight="1" x14ac:dyDescent="0.25">
      <c r="A94" s="52"/>
      <c r="B94" s="52"/>
      <c r="C94" s="52"/>
      <c r="D94" s="23">
        <v>2026</v>
      </c>
      <c r="E94" s="22">
        <f t="shared" ref="E94:E97" si="37">F94+G94+H94+I94</f>
        <v>1200000</v>
      </c>
      <c r="F94" s="22">
        <f>F59+F83</f>
        <v>0</v>
      </c>
      <c r="G94" s="30">
        <f>G59+G83</f>
        <v>0</v>
      </c>
      <c r="H94" s="22">
        <f>H59+H83</f>
        <v>0</v>
      </c>
      <c r="I94" s="22">
        <f>I59+I83</f>
        <v>1200000</v>
      </c>
      <c r="J94" s="5"/>
    </row>
    <row r="95" spans="1:10" s="6" customFormat="1" ht="16.5" customHeight="1" x14ac:dyDescent="0.25">
      <c r="A95" s="52"/>
      <c r="B95" s="52"/>
      <c r="C95" s="52"/>
      <c r="D95" s="23">
        <v>2027</v>
      </c>
      <c r="E95" s="22">
        <f t="shared" si="37"/>
        <v>1200000</v>
      </c>
      <c r="F95" s="22">
        <f t="shared" ref="F95:I95" si="38">F60+F84</f>
        <v>0</v>
      </c>
      <c r="G95" s="30">
        <f t="shared" si="38"/>
        <v>0</v>
      </c>
      <c r="H95" s="22">
        <f t="shared" si="38"/>
        <v>0</v>
      </c>
      <c r="I95" s="22">
        <f t="shared" si="38"/>
        <v>1200000</v>
      </c>
      <c r="J95" s="5"/>
    </row>
    <row r="96" spans="1:10" s="6" customFormat="1" ht="16.5" customHeight="1" x14ac:dyDescent="0.25">
      <c r="A96" s="52"/>
      <c r="B96" s="52"/>
      <c r="C96" s="52"/>
      <c r="D96" s="23">
        <v>2028</v>
      </c>
      <c r="E96" s="22">
        <f t="shared" si="37"/>
        <v>1200000</v>
      </c>
      <c r="F96" s="22">
        <f t="shared" ref="F96:I96" si="39">F61+F85</f>
        <v>0</v>
      </c>
      <c r="G96" s="30">
        <f t="shared" si="39"/>
        <v>0</v>
      </c>
      <c r="H96" s="22">
        <f t="shared" si="39"/>
        <v>0</v>
      </c>
      <c r="I96" s="22">
        <f t="shared" si="39"/>
        <v>1200000</v>
      </c>
      <c r="J96" s="5"/>
    </row>
    <row r="97" spans="1:10" s="6" customFormat="1" ht="16.5" customHeight="1" x14ac:dyDescent="0.25">
      <c r="A97" s="52"/>
      <c r="B97" s="52"/>
      <c r="C97" s="52"/>
      <c r="D97" s="23">
        <v>2029</v>
      </c>
      <c r="E97" s="22">
        <f t="shared" si="37"/>
        <v>1200000</v>
      </c>
      <c r="F97" s="22">
        <f t="shared" ref="F97:I97" si="40">F62+F86</f>
        <v>0</v>
      </c>
      <c r="G97" s="30">
        <f t="shared" si="40"/>
        <v>0</v>
      </c>
      <c r="H97" s="22">
        <f t="shared" si="40"/>
        <v>0</v>
      </c>
      <c r="I97" s="22">
        <f t="shared" si="40"/>
        <v>1200000</v>
      </c>
      <c r="J97" s="5"/>
    </row>
    <row r="98" spans="1:10" s="6" customFormat="1" ht="16.5" customHeight="1" x14ac:dyDescent="0.25">
      <c r="A98" s="53"/>
      <c r="B98" s="53"/>
      <c r="C98" s="53"/>
      <c r="D98" s="23">
        <v>2030</v>
      </c>
      <c r="E98" s="22">
        <f t="shared" si="34"/>
        <v>1200000</v>
      </c>
      <c r="F98" s="22">
        <f t="shared" ref="F98:I98" si="41">F63+F87</f>
        <v>0</v>
      </c>
      <c r="G98" s="30">
        <f t="shared" si="41"/>
        <v>0</v>
      </c>
      <c r="H98" s="22">
        <f t="shared" si="41"/>
        <v>0</v>
      </c>
      <c r="I98" s="22">
        <f t="shared" si="41"/>
        <v>1200000</v>
      </c>
      <c r="J98" s="5"/>
    </row>
    <row r="99" spans="1:10" s="6" customFormat="1" ht="16.5" customHeight="1" x14ac:dyDescent="0.25">
      <c r="A99" s="52" t="s">
        <v>49</v>
      </c>
      <c r="B99" s="52"/>
      <c r="C99" s="52"/>
      <c r="D99" s="23" t="s">
        <v>8</v>
      </c>
      <c r="E99" s="22">
        <f>F99+G99+H99+I99</f>
        <v>712942693.5</v>
      </c>
      <c r="F99" s="22">
        <f>SUM(F100:F112)</f>
        <v>549591976.13999999</v>
      </c>
      <c r="G99" s="30">
        <f t="shared" ref="G99:H99" si="42">SUM(G100:G112)</f>
        <v>123937564.10000001</v>
      </c>
      <c r="H99" s="22">
        <f t="shared" si="42"/>
        <v>0</v>
      </c>
      <c r="I99" s="22">
        <f>SUM(I100:I112)</f>
        <v>39413153.260000005</v>
      </c>
      <c r="J99" s="5"/>
    </row>
    <row r="100" spans="1:10" s="6" customFormat="1" ht="16.5" customHeight="1" x14ac:dyDescent="0.25">
      <c r="A100" s="52"/>
      <c r="B100" s="52"/>
      <c r="C100" s="52"/>
      <c r="D100" s="23">
        <v>2018</v>
      </c>
      <c r="E100" s="22">
        <f t="shared" ref="E100:E105" si="43">F100+G100+H100+I100</f>
        <v>43902538.939999998</v>
      </c>
      <c r="F100" s="22">
        <f>F28</f>
        <v>30542921.75</v>
      </c>
      <c r="G100" s="30">
        <f>G28</f>
        <v>12023605.469999999</v>
      </c>
      <c r="H100" s="22">
        <f>H28</f>
        <v>0</v>
      </c>
      <c r="I100" s="22">
        <f>I28</f>
        <v>1336011.72</v>
      </c>
      <c r="J100" s="5"/>
    </row>
    <row r="101" spans="1:10" s="6" customFormat="1" ht="16.5" customHeight="1" x14ac:dyDescent="0.25">
      <c r="A101" s="52"/>
      <c r="B101" s="52"/>
      <c r="C101" s="52"/>
      <c r="D101" s="23">
        <v>2019</v>
      </c>
      <c r="E101" s="22">
        <f t="shared" si="43"/>
        <v>61660494.159999996</v>
      </c>
      <c r="F101" s="22">
        <f>F29</f>
        <v>46514564.75</v>
      </c>
      <c r="G101" s="30">
        <f>G29</f>
        <v>10194383.220000001</v>
      </c>
      <c r="H101" s="22">
        <f>H29</f>
        <v>0</v>
      </c>
      <c r="I101" s="22">
        <f>I29</f>
        <v>4951546.1900000004</v>
      </c>
      <c r="J101" s="5"/>
    </row>
    <row r="102" spans="1:10" s="6" customFormat="1" ht="16.5" customHeight="1" x14ac:dyDescent="0.25">
      <c r="A102" s="52"/>
      <c r="B102" s="52"/>
      <c r="C102" s="52"/>
      <c r="D102" s="23">
        <v>2020</v>
      </c>
      <c r="E102" s="22">
        <f t="shared" si="43"/>
        <v>86747611.420000017</v>
      </c>
      <c r="F102" s="22">
        <f>F30</f>
        <v>68661401.230000004</v>
      </c>
      <c r="G102" s="30">
        <f>G30</f>
        <v>16275463.82</v>
      </c>
      <c r="H102" s="22">
        <f>H30</f>
        <v>0</v>
      </c>
      <c r="I102" s="22">
        <f>I30</f>
        <v>1810746.37</v>
      </c>
      <c r="J102" s="5"/>
    </row>
    <row r="103" spans="1:10" s="6" customFormat="1" ht="16.5" customHeight="1" x14ac:dyDescent="0.25">
      <c r="A103" s="52"/>
      <c r="B103" s="52"/>
      <c r="C103" s="52"/>
      <c r="D103" s="23">
        <v>2021</v>
      </c>
      <c r="E103" s="22">
        <f t="shared" si="43"/>
        <v>143799391.02000001</v>
      </c>
      <c r="F103" s="22">
        <f>F89</f>
        <v>115262405.98</v>
      </c>
      <c r="G103" s="30">
        <f t="shared" ref="G103:I103" si="44">G89</f>
        <v>27561194.02</v>
      </c>
      <c r="H103" s="22">
        <v>0</v>
      </c>
      <c r="I103" s="22">
        <f t="shared" si="44"/>
        <v>975791.02</v>
      </c>
      <c r="J103" s="5"/>
    </row>
    <row r="104" spans="1:10" s="6" customFormat="1" ht="16.5" customHeight="1" x14ac:dyDescent="0.25">
      <c r="A104" s="52"/>
      <c r="B104" s="52"/>
      <c r="C104" s="52"/>
      <c r="D104" s="23">
        <v>2022</v>
      </c>
      <c r="E104" s="22">
        <f t="shared" si="43"/>
        <v>40732600</v>
      </c>
      <c r="F104" s="22">
        <f>F90</f>
        <v>31741337.629999999</v>
      </c>
      <c r="G104" s="30">
        <f>G90</f>
        <v>8092062.3700000001</v>
      </c>
      <c r="H104" s="22">
        <v>0</v>
      </c>
      <c r="I104" s="22">
        <f>I90</f>
        <v>899200</v>
      </c>
      <c r="J104" s="5"/>
    </row>
    <row r="105" spans="1:10" s="6" customFormat="1" ht="16.5" customHeight="1" x14ac:dyDescent="0.25">
      <c r="A105" s="52"/>
      <c r="B105" s="52"/>
      <c r="C105" s="52"/>
      <c r="D105" s="23">
        <v>2023</v>
      </c>
      <c r="E105" s="22">
        <f t="shared" si="43"/>
        <v>151425057.96000001</v>
      </c>
      <c r="F105" s="22">
        <f>F91</f>
        <v>125843662.14</v>
      </c>
      <c r="G105" s="30">
        <f>G91</f>
        <v>8958637.8599999994</v>
      </c>
      <c r="H105" s="22">
        <v>0</v>
      </c>
      <c r="I105" s="22">
        <f>I91</f>
        <v>16622757.960000001</v>
      </c>
      <c r="J105" s="5"/>
    </row>
    <row r="106" spans="1:10" s="6" customFormat="1" ht="16.5" customHeight="1" x14ac:dyDescent="0.25">
      <c r="A106" s="52"/>
      <c r="B106" s="52"/>
      <c r="C106" s="52"/>
      <c r="D106" s="23">
        <v>2024</v>
      </c>
      <c r="E106" s="22">
        <f>F106+G106+H106+I106</f>
        <v>177475000</v>
      </c>
      <c r="F106" s="22">
        <f>F92</f>
        <v>131025682.66</v>
      </c>
      <c r="G106" s="30">
        <f>G92</f>
        <v>40832217.340000004</v>
      </c>
      <c r="H106" s="22">
        <v>0</v>
      </c>
      <c r="I106" s="22">
        <f>I92</f>
        <v>5617100</v>
      </c>
      <c r="J106" s="5"/>
    </row>
    <row r="107" spans="1:10" s="6" customFormat="1" ht="16.5" customHeight="1" x14ac:dyDescent="0.25">
      <c r="A107" s="52"/>
      <c r="B107" s="52"/>
      <c r="C107" s="52"/>
      <c r="D107" s="23">
        <v>2025</v>
      </c>
      <c r="E107" s="22">
        <f>F107+G107+H107+I107</f>
        <v>1200000</v>
      </c>
      <c r="F107" s="22">
        <v>0</v>
      </c>
      <c r="G107" s="30">
        <v>0</v>
      </c>
      <c r="H107" s="22">
        <v>0</v>
      </c>
      <c r="I107" s="22">
        <f>I93</f>
        <v>1200000</v>
      </c>
      <c r="J107" s="5"/>
    </row>
    <row r="108" spans="1:10" s="6" customFormat="1" ht="16.5" customHeight="1" x14ac:dyDescent="0.25">
      <c r="A108" s="52"/>
      <c r="B108" s="52"/>
      <c r="C108" s="52"/>
      <c r="D108" s="23">
        <v>2026</v>
      </c>
      <c r="E108" s="22">
        <f>F108+G108+H108+I108</f>
        <v>1200000</v>
      </c>
      <c r="F108" s="22">
        <v>0</v>
      </c>
      <c r="G108" s="30">
        <v>0</v>
      </c>
      <c r="H108" s="22">
        <v>0</v>
      </c>
      <c r="I108" s="22">
        <f>I94</f>
        <v>1200000</v>
      </c>
      <c r="J108" s="5"/>
    </row>
    <row r="109" spans="1:10" s="6" customFormat="1" ht="16.5" customHeight="1" x14ac:dyDescent="0.25">
      <c r="A109" s="52"/>
      <c r="B109" s="52"/>
      <c r="C109" s="52"/>
      <c r="D109" s="23">
        <v>2027</v>
      </c>
      <c r="E109" s="22">
        <f t="shared" ref="E109:E111" si="45">F109+G109+H109+I109</f>
        <v>1200000</v>
      </c>
      <c r="F109" s="22">
        <v>0</v>
      </c>
      <c r="G109" s="30">
        <v>0</v>
      </c>
      <c r="H109" s="22">
        <v>0</v>
      </c>
      <c r="I109" s="22">
        <f t="shared" ref="I109:I111" si="46">I95</f>
        <v>1200000</v>
      </c>
      <c r="J109" s="5"/>
    </row>
    <row r="110" spans="1:10" s="6" customFormat="1" ht="16.5" customHeight="1" x14ac:dyDescent="0.25">
      <c r="A110" s="52"/>
      <c r="B110" s="52"/>
      <c r="C110" s="52"/>
      <c r="D110" s="23">
        <v>2028</v>
      </c>
      <c r="E110" s="22">
        <f t="shared" si="45"/>
        <v>1200000</v>
      </c>
      <c r="F110" s="22">
        <v>0</v>
      </c>
      <c r="G110" s="30">
        <v>0</v>
      </c>
      <c r="H110" s="22">
        <v>0</v>
      </c>
      <c r="I110" s="22">
        <f t="shared" si="46"/>
        <v>1200000</v>
      </c>
      <c r="J110" s="5"/>
    </row>
    <row r="111" spans="1:10" s="6" customFormat="1" ht="16.5" customHeight="1" x14ac:dyDescent="0.25">
      <c r="A111" s="52"/>
      <c r="B111" s="52"/>
      <c r="C111" s="52"/>
      <c r="D111" s="23">
        <v>2029</v>
      </c>
      <c r="E111" s="22">
        <f t="shared" si="45"/>
        <v>1200000</v>
      </c>
      <c r="F111" s="22">
        <v>0</v>
      </c>
      <c r="G111" s="30">
        <v>0</v>
      </c>
      <c r="H111" s="22">
        <v>0</v>
      </c>
      <c r="I111" s="22">
        <f t="shared" si="46"/>
        <v>1200000</v>
      </c>
      <c r="J111" s="5"/>
    </row>
    <row r="112" spans="1:10" s="6" customFormat="1" ht="16.5" customHeight="1" x14ac:dyDescent="0.25">
      <c r="A112" s="53"/>
      <c r="B112" s="53"/>
      <c r="C112" s="53"/>
      <c r="D112" s="23">
        <v>2030</v>
      </c>
      <c r="E112" s="22">
        <f>F112+G112+H112+I112</f>
        <v>1200000</v>
      </c>
      <c r="F112" s="22">
        <v>0</v>
      </c>
      <c r="G112" s="30">
        <v>0</v>
      </c>
      <c r="H112" s="22">
        <v>0</v>
      </c>
      <c r="I112" s="22">
        <f t="shared" ref="I112" si="47">I98</f>
        <v>1200000</v>
      </c>
      <c r="J112" s="5"/>
    </row>
    <row r="113" spans="1:10" s="6" customFormat="1" ht="39.75" customHeight="1" x14ac:dyDescent="0.25">
      <c r="A113" s="26">
        <v>2</v>
      </c>
      <c r="B113" s="54" t="s">
        <v>37</v>
      </c>
      <c r="C113" s="55"/>
      <c r="D113" s="55"/>
      <c r="E113" s="55"/>
      <c r="F113" s="55"/>
      <c r="G113" s="55"/>
      <c r="H113" s="55"/>
      <c r="I113" s="55"/>
      <c r="J113" s="5"/>
    </row>
    <row r="114" spans="1:10" s="6" customFormat="1" ht="20.100000000000001" customHeight="1" x14ac:dyDescent="0.25">
      <c r="A114" s="40">
        <v>1</v>
      </c>
      <c r="B114" s="37" t="s">
        <v>40</v>
      </c>
      <c r="C114" s="37" t="s">
        <v>23</v>
      </c>
      <c r="D114" s="25" t="s">
        <v>8</v>
      </c>
      <c r="E114" s="22">
        <f>F114+G114+H114+I114</f>
        <v>3343766.77</v>
      </c>
      <c r="F114" s="22">
        <f>SUM(F115:F120)</f>
        <v>0</v>
      </c>
      <c r="G114" s="30">
        <f t="shared" ref="G114:I114" si="48">SUM(G115:G120)</f>
        <v>3009390.09</v>
      </c>
      <c r="H114" s="22">
        <f t="shared" si="48"/>
        <v>0</v>
      </c>
      <c r="I114" s="22">
        <f t="shared" si="48"/>
        <v>334376.68</v>
      </c>
      <c r="J114" s="5"/>
    </row>
    <row r="115" spans="1:10" s="6" customFormat="1" ht="20.100000000000001" customHeight="1" x14ac:dyDescent="0.25">
      <c r="A115" s="41"/>
      <c r="B115" s="45"/>
      <c r="C115" s="46"/>
      <c r="D115" s="23">
        <v>2018</v>
      </c>
      <c r="E115" s="22">
        <f t="shared" ref="E115:E120" si="49">F115+G115+H115+I115</f>
        <v>0</v>
      </c>
      <c r="F115" s="22">
        <v>0</v>
      </c>
      <c r="G115" s="30">
        <v>0</v>
      </c>
      <c r="H115" s="22">
        <v>0</v>
      </c>
      <c r="I115" s="22">
        <v>0</v>
      </c>
      <c r="J115" s="5"/>
    </row>
    <row r="116" spans="1:10" s="6" customFormat="1" ht="20.100000000000001" customHeight="1" x14ac:dyDescent="0.25">
      <c r="A116" s="41"/>
      <c r="B116" s="45"/>
      <c r="C116" s="46"/>
      <c r="D116" s="23">
        <v>2019</v>
      </c>
      <c r="E116" s="22">
        <f t="shared" si="49"/>
        <v>0</v>
      </c>
      <c r="F116" s="22">
        <v>0</v>
      </c>
      <c r="G116" s="30">
        <v>0</v>
      </c>
      <c r="H116" s="22">
        <v>0</v>
      </c>
      <c r="I116" s="22">
        <v>0</v>
      </c>
      <c r="J116" s="5"/>
    </row>
    <row r="117" spans="1:10" s="6" customFormat="1" ht="20.100000000000001" customHeight="1" x14ac:dyDescent="0.25">
      <c r="A117" s="41"/>
      <c r="B117" s="45"/>
      <c r="C117" s="46"/>
      <c r="D117" s="23">
        <v>2020</v>
      </c>
      <c r="E117" s="22">
        <f t="shared" si="49"/>
        <v>0</v>
      </c>
      <c r="F117" s="22">
        <v>0</v>
      </c>
      <c r="G117" s="30">
        <v>0</v>
      </c>
      <c r="H117" s="22">
        <v>0</v>
      </c>
      <c r="I117" s="22">
        <v>0</v>
      </c>
      <c r="J117" s="5"/>
    </row>
    <row r="118" spans="1:10" s="6" customFormat="1" ht="20.100000000000001" customHeight="1" x14ac:dyDescent="0.25">
      <c r="A118" s="41"/>
      <c r="B118" s="45"/>
      <c r="C118" s="46"/>
      <c r="D118" s="23">
        <v>2021</v>
      </c>
      <c r="E118" s="22">
        <f t="shared" si="49"/>
        <v>3343766.77</v>
      </c>
      <c r="F118" s="22">
        <v>0</v>
      </c>
      <c r="G118" s="30">
        <v>3009390.09</v>
      </c>
      <c r="H118" s="22">
        <v>0</v>
      </c>
      <c r="I118" s="22">
        <v>334376.68</v>
      </c>
      <c r="J118" s="5"/>
    </row>
    <row r="119" spans="1:10" s="6" customFormat="1" ht="20.100000000000001" customHeight="1" x14ac:dyDescent="0.25">
      <c r="A119" s="41"/>
      <c r="B119" s="45"/>
      <c r="C119" s="46"/>
      <c r="D119" s="23">
        <v>2022</v>
      </c>
      <c r="E119" s="22">
        <f t="shared" si="49"/>
        <v>0</v>
      </c>
      <c r="F119" s="22">
        <v>0</v>
      </c>
      <c r="G119" s="30">
        <v>0</v>
      </c>
      <c r="H119" s="22">
        <v>0</v>
      </c>
      <c r="I119" s="22">
        <v>0</v>
      </c>
      <c r="J119" s="5"/>
    </row>
    <row r="120" spans="1:10" s="6" customFormat="1" ht="20.100000000000001" customHeight="1" x14ac:dyDescent="0.25">
      <c r="A120" s="41"/>
      <c r="B120" s="45"/>
      <c r="C120" s="46"/>
      <c r="D120" s="23">
        <v>2023</v>
      </c>
      <c r="E120" s="22">
        <f t="shared" si="49"/>
        <v>0</v>
      </c>
      <c r="F120" s="22">
        <v>0</v>
      </c>
      <c r="G120" s="30">
        <v>0</v>
      </c>
      <c r="H120" s="22">
        <v>0</v>
      </c>
      <c r="I120" s="22">
        <v>0</v>
      </c>
      <c r="J120" s="5"/>
    </row>
    <row r="121" spans="1:10" s="6" customFormat="1" ht="20.100000000000001" customHeight="1" x14ac:dyDescent="0.25">
      <c r="A121" s="42"/>
      <c r="B121" s="46"/>
      <c r="C121" s="49" t="s">
        <v>26</v>
      </c>
      <c r="D121" s="25" t="s">
        <v>8</v>
      </c>
      <c r="E121" s="22">
        <f>F121+G121+H121+I121</f>
        <v>91200</v>
      </c>
      <c r="F121" s="22">
        <f>SUM(F122:F127)</f>
        <v>0</v>
      </c>
      <c r="G121" s="30">
        <f t="shared" ref="G121:I121" si="50">SUM(G122:G127)</f>
        <v>82080</v>
      </c>
      <c r="H121" s="22">
        <f t="shared" si="50"/>
        <v>0</v>
      </c>
      <c r="I121" s="22">
        <f t="shared" si="50"/>
        <v>9120</v>
      </c>
      <c r="J121" s="5"/>
    </row>
    <row r="122" spans="1:10" s="6" customFormat="1" ht="20.100000000000001" customHeight="1" x14ac:dyDescent="0.25">
      <c r="A122" s="42"/>
      <c r="B122" s="46"/>
      <c r="C122" s="49"/>
      <c r="D122" s="23">
        <v>2018</v>
      </c>
      <c r="E122" s="22">
        <f t="shared" ref="E122:E127" si="51">F122+G122+H122+I122</f>
        <v>0</v>
      </c>
      <c r="F122" s="22">
        <v>0</v>
      </c>
      <c r="G122" s="30">
        <v>0</v>
      </c>
      <c r="H122" s="22">
        <v>0</v>
      </c>
      <c r="I122" s="22">
        <v>0</v>
      </c>
      <c r="J122" s="5"/>
    </row>
    <row r="123" spans="1:10" s="6" customFormat="1" ht="20.100000000000001" customHeight="1" x14ac:dyDescent="0.25">
      <c r="A123" s="42"/>
      <c r="B123" s="46"/>
      <c r="C123" s="49"/>
      <c r="D123" s="23">
        <v>2019</v>
      </c>
      <c r="E123" s="22">
        <f t="shared" si="51"/>
        <v>0</v>
      </c>
      <c r="F123" s="22">
        <v>0</v>
      </c>
      <c r="G123" s="30">
        <v>0</v>
      </c>
      <c r="H123" s="22">
        <v>0</v>
      </c>
      <c r="I123" s="22">
        <v>0</v>
      </c>
      <c r="J123" s="5"/>
    </row>
    <row r="124" spans="1:10" s="6" customFormat="1" ht="20.100000000000001" customHeight="1" x14ac:dyDescent="0.25">
      <c r="A124" s="42"/>
      <c r="B124" s="46"/>
      <c r="C124" s="49"/>
      <c r="D124" s="23">
        <v>2020</v>
      </c>
      <c r="E124" s="22">
        <f t="shared" si="51"/>
        <v>0</v>
      </c>
      <c r="F124" s="22">
        <v>0</v>
      </c>
      <c r="G124" s="30">
        <v>0</v>
      </c>
      <c r="H124" s="22">
        <v>0</v>
      </c>
      <c r="I124" s="22">
        <v>0</v>
      </c>
      <c r="J124" s="5"/>
    </row>
    <row r="125" spans="1:10" s="6" customFormat="1" ht="20.100000000000001" customHeight="1" x14ac:dyDescent="0.25">
      <c r="A125" s="42"/>
      <c r="B125" s="46"/>
      <c r="C125" s="49"/>
      <c r="D125" s="23">
        <v>2021</v>
      </c>
      <c r="E125" s="22">
        <f t="shared" si="51"/>
        <v>91200</v>
      </c>
      <c r="F125" s="22">
        <v>0</v>
      </c>
      <c r="G125" s="30">
        <v>82080</v>
      </c>
      <c r="H125" s="22">
        <v>0</v>
      </c>
      <c r="I125" s="22">
        <v>9120</v>
      </c>
      <c r="J125" s="5"/>
    </row>
    <row r="126" spans="1:10" s="6" customFormat="1" ht="20.100000000000001" customHeight="1" x14ac:dyDescent="0.25">
      <c r="A126" s="42"/>
      <c r="B126" s="46"/>
      <c r="C126" s="49"/>
      <c r="D126" s="23">
        <v>2022</v>
      </c>
      <c r="E126" s="22">
        <f t="shared" si="51"/>
        <v>0</v>
      </c>
      <c r="F126" s="22">
        <v>0</v>
      </c>
      <c r="G126" s="30">
        <v>0</v>
      </c>
      <c r="H126" s="22">
        <v>0</v>
      </c>
      <c r="I126" s="22">
        <v>0</v>
      </c>
      <c r="J126" s="5"/>
    </row>
    <row r="127" spans="1:10" s="6" customFormat="1" ht="20.100000000000001" customHeight="1" x14ac:dyDescent="0.25">
      <c r="A127" s="42"/>
      <c r="B127" s="46"/>
      <c r="C127" s="49"/>
      <c r="D127" s="23">
        <v>2023</v>
      </c>
      <c r="E127" s="22">
        <f t="shared" si="51"/>
        <v>0</v>
      </c>
      <c r="F127" s="22">
        <v>0</v>
      </c>
      <c r="G127" s="30">
        <v>0</v>
      </c>
      <c r="H127" s="22">
        <v>0</v>
      </c>
      <c r="I127" s="22">
        <v>0</v>
      </c>
      <c r="J127" s="5"/>
    </row>
    <row r="128" spans="1:10" s="6" customFormat="1" ht="20.100000000000001" customHeight="1" x14ac:dyDescent="0.25">
      <c r="A128" s="42"/>
      <c r="B128" s="46"/>
      <c r="C128" s="49" t="s">
        <v>22</v>
      </c>
      <c r="D128" s="25" t="s">
        <v>8</v>
      </c>
      <c r="E128" s="22">
        <f t="shared" ref="E128:E134" si="52">F128+G128+H128+I128</f>
        <v>10335287.58</v>
      </c>
      <c r="F128" s="22">
        <f>F129+F130+F131+F132+F133+F134</f>
        <v>0</v>
      </c>
      <c r="G128" s="30">
        <f t="shared" ref="G128:I128" si="53">G129+G130+G131+G132+G133+G134</f>
        <v>9198405.7300000004</v>
      </c>
      <c r="H128" s="22">
        <f t="shared" si="53"/>
        <v>0</v>
      </c>
      <c r="I128" s="22">
        <f t="shared" si="53"/>
        <v>1136881.8500000001</v>
      </c>
      <c r="J128" s="5"/>
    </row>
    <row r="129" spans="1:10" s="6" customFormat="1" ht="20.100000000000001" customHeight="1" x14ac:dyDescent="0.25">
      <c r="A129" s="42"/>
      <c r="B129" s="46"/>
      <c r="C129" s="49"/>
      <c r="D129" s="23">
        <v>2018</v>
      </c>
      <c r="E129" s="22">
        <f t="shared" si="52"/>
        <v>0</v>
      </c>
      <c r="F129" s="22">
        <v>0</v>
      </c>
      <c r="G129" s="30">
        <v>0</v>
      </c>
      <c r="H129" s="22">
        <v>0</v>
      </c>
      <c r="I129" s="22">
        <v>0</v>
      </c>
      <c r="J129" s="5"/>
    </row>
    <row r="130" spans="1:10" s="6" customFormat="1" ht="20.100000000000001" customHeight="1" x14ac:dyDescent="0.25">
      <c r="A130" s="42"/>
      <c r="B130" s="46"/>
      <c r="C130" s="49"/>
      <c r="D130" s="23">
        <v>2019</v>
      </c>
      <c r="E130" s="22">
        <f t="shared" si="52"/>
        <v>0</v>
      </c>
      <c r="F130" s="22">
        <v>0</v>
      </c>
      <c r="G130" s="30">
        <v>0</v>
      </c>
      <c r="H130" s="22">
        <v>0</v>
      </c>
      <c r="I130" s="22">
        <v>0</v>
      </c>
      <c r="J130" s="5"/>
    </row>
    <row r="131" spans="1:10" s="6" customFormat="1" ht="20.100000000000001" customHeight="1" x14ac:dyDescent="0.25">
      <c r="A131" s="42"/>
      <c r="B131" s="46"/>
      <c r="C131" s="49"/>
      <c r="D131" s="23">
        <v>2020</v>
      </c>
      <c r="E131" s="22">
        <f t="shared" si="52"/>
        <v>0</v>
      </c>
      <c r="F131" s="22">
        <v>0</v>
      </c>
      <c r="G131" s="30">
        <v>0</v>
      </c>
      <c r="H131" s="22">
        <v>0</v>
      </c>
      <c r="I131" s="22">
        <v>0</v>
      </c>
      <c r="J131" s="5"/>
    </row>
    <row r="132" spans="1:10" s="6" customFormat="1" ht="20.100000000000001" customHeight="1" x14ac:dyDescent="0.25">
      <c r="A132" s="42"/>
      <c r="B132" s="46"/>
      <c r="C132" s="49"/>
      <c r="D132" s="23">
        <v>2021</v>
      </c>
      <c r="E132" s="22">
        <f t="shared" si="52"/>
        <v>0</v>
      </c>
      <c r="F132" s="22">
        <v>0</v>
      </c>
      <c r="G132" s="30">
        <v>0</v>
      </c>
      <c r="H132" s="22">
        <v>0</v>
      </c>
      <c r="I132" s="22">
        <v>0</v>
      </c>
      <c r="J132" s="5"/>
    </row>
    <row r="133" spans="1:10" s="6" customFormat="1" ht="20.100000000000001" customHeight="1" x14ac:dyDescent="0.25">
      <c r="A133" s="42"/>
      <c r="B133" s="46"/>
      <c r="C133" s="49"/>
      <c r="D133" s="23">
        <v>2022</v>
      </c>
      <c r="E133" s="22">
        <f t="shared" si="52"/>
        <v>0</v>
      </c>
      <c r="F133" s="22">
        <v>0</v>
      </c>
      <c r="G133" s="30">
        <v>0</v>
      </c>
      <c r="H133" s="22">
        <v>0</v>
      </c>
      <c r="I133" s="22">
        <v>0</v>
      </c>
      <c r="J133" s="5"/>
    </row>
    <row r="134" spans="1:10" s="6" customFormat="1" ht="20.100000000000001" customHeight="1" x14ac:dyDescent="0.25">
      <c r="A134" s="42"/>
      <c r="B134" s="46"/>
      <c r="C134" s="49"/>
      <c r="D134" s="23">
        <v>2023</v>
      </c>
      <c r="E134" s="22">
        <f t="shared" si="52"/>
        <v>10335287.58</v>
      </c>
      <c r="F134" s="22">
        <v>0</v>
      </c>
      <c r="G134" s="30">
        <v>9198405.7300000004</v>
      </c>
      <c r="H134" s="22">
        <v>0</v>
      </c>
      <c r="I134" s="22">
        <v>1136881.8500000001</v>
      </c>
      <c r="J134" s="5"/>
    </row>
    <row r="135" spans="1:10" s="6" customFormat="1" ht="27.75" customHeight="1" x14ac:dyDescent="0.25">
      <c r="A135" s="43"/>
      <c r="B135" s="38"/>
      <c r="C135" s="37" t="s">
        <v>39</v>
      </c>
      <c r="D135" s="25" t="s">
        <v>8</v>
      </c>
      <c r="E135" s="22">
        <f>F135+G135+H135+I135</f>
        <v>4999000</v>
      </c>
      <c r="F135" s="22">
        <f>F136+F137+F139+F145+F146+F147</f>
        <v>0</v>
      </c>
      <c r="G135" s="30">
        <f>G136+G137+G139</f>
        <v>4449109.8899999997</v>
      </c>
      <c r="H135" s="30">
        <f t="shared" ref="H135:I135" si="54">H136+H137+H139</f>
        <v>0</v>
      </c>
      <c r="I135" s="30">
        <f t="shared" si="54"/>
        <v>549890.11</v>
      </c>
      <c r="J135" s="5"/>
    </row>
    <row r="136" spans="1:10" s="6" customFormat="1" ht="27.75" customHeight="1" x14ac:dyDescent="0.25">
      <c r="A136" s="43"/>
      <c r="B136" s="38"/>
      <c r="C136" s="38"/>
      <c r="D136" s="23">
        <v>2024</v>
      </c>
      <c r="E136" s="22">
        <f>F136+G136+H136+I136</f>
        <v>4999000</v>
      </c>
      <c r="F136" s="22">
        <v>0</v>
      </c>
      <c r="G136" s="36">
        <v>4449109.8899999997</v>
      </c>
      <c r="H136" s="22">
        <v>0</v>
      </c>
      <c r="I136" s="36">
        <v>549890.11</v>
      </c>
      <c r="J136" s="5"/>
    </row>
    <row r="137" spans="1:10" s="6" customFormat="1" ht="27.75" customHeight="1" x14ac:dyDescent="0.25">
      <c r="A137" s="43"/>
      <c r="B137" s="38"/>
      <c r="C137" s="38"/>
      <c r="D137" s="23">
        <v>2025</v>
      </c>
      <c r="E137" s="22">
        <f t="shared" ref="E137:E139" si="55">F137+G137+H137+I137</f>
        <v>0</v>
      </c>
      <c r="F137" s="22">
        <v>0</v>
      </c>
      <c r="G137" s="30">
        <v>0</v>
      </c>
      <c r="H137" s="22">
        <v>0</v>
      </c>
      <c r="I137" s="22">
        <v>0</v>
      </c>
      <c r="J137" s="5"/>
    </row>
    <row r="138" spans="1:10" s="6" customFormat="1" ht="27.75" customHeight="1" x14ac:dyDescent="0.25">
      <c r="A138" s="43"/>
      <c r="B138" s="38"/>
      <c r="C138" s="38"/>
      <c r="D138" s="23">
        <v>2026</v>
      </c>
      <c r="E138" s="22">
        <f t="shared" ref="E138" si="56">F138+G138+H138+I138</f>
        <v>0</v>
      </c>
      <c r="F138" s="22">
        <v>0</v>
      </c>
      <c r="G138" s="30">
        <v>0</v>
      </c>
      <c r="H138" s="22">
        <v>0</v>
      </c>
      <c r="I138" s="22">
        <v>0</v>
      </c>
      <c r="J138" s="5"/>
    </row>
    <row r="139" spans="1:10" s="6" customFormat="1" ht="27.75" customHeight="1" x14ac:dyDescent="0.25">
      <c r="A139" s="43"/>
      <c r="B139" s="38"/>
      <c r="C139" s="39"/>
      <c r="D139" s="23">
        <v>2027</v>
      </c>
      <c r="E139" s="22">
        <f t="shared" si="55"/>
        <v>0</v>
      </c>
      <c r="F139" s="22">
        <v>0</v>
      </c>
      <c r="G139" s="30">
        <v>0</v>
      </c>
      <c r="H139" s="22">
        <v>0</v>
      </c>
      <c r="I139" s="22">
        <v>0</v>
      </c>
      <c r="J139" s="5"/>
    </row>
    <row r="140" spans="1:10" s="6" customFormat="1" ht="20.100000000000001" customHeight="1" x14ac:dyDescent="0.25">
      <c r="A140" s="43"/>
      <c r="B140" s="38"/>
      <c r="C140" s="37" t="s">
        <v>43</v>
      </c>
      <c r="D140" s="25" t="s">
        <v>8</v>
      </c>
      <c r="E140" s="22">
        <f>F140+G140+H140+I140</f>
        <v>115562</v>
      </c>
      <c r="F140" s="22">
        <f>F141+F142+F144+F149+F150+F151</f>
        <v>0</v>
      </c>
      <c r="G140" s="30">
        <f>G141+G142+G144</f>
        <v>102850.18</v>
      </c>
      <c r="H140" s="30">
        <f t="shared" ref="H140:I140" si="57">H141+H142+H144</f>
        <v>0</v>
      </c>
      <c r="I140" s="30">
        <f t="shared" si="57"/>
        <v>12711.82</v>
      </c>
      <c r="J140" s="5"/>
    </row>
    <row r="141" spans="1:10" s="6" customFormat="1" ht="20.100000000000001" customHeight="1" x14ac:dyDescent="0.25">
      <c r="A141" s="43"/>
      <c r="B141" s="38"/>
      <c r="C141" s="38"/>
      <c r="D141" s="23">
        <v>2024</v>
      </c>
      <c r="E141" s="22">
        <f t="shared" ref="E141" si="58">F141+G141+H141+I141</f>
        <v>115562</v>
      </c>
      <c r="F141" s="22">
        <v>0</v>
      </c>
      <c r="G141" s="30">
        <v>102850.18</v>
      </c>
      <c r="H141" s="22">
        <v>0</v>
      </c>
      <c r="I141" s="22">
        <v>12711.82</v>
      </c>
      <c r="J141" s="5"/>
    </row>
    <row r="142" spans="1:10" s="6" customFormat="1" ht="20.100000000000001" customHeight="1" x14ac:dyDescent="0.25">
      <c r="A142" s="43"/>
      <c r="B142" s="38"/>
      <c r="C142" s="38"/>
      <c r="D142" s="23">
        <v>2025</v>
      </c>
      <c r="E142" s="22">
        <f t="shared" ref="E142:E144" si="59">F142+G142+H142+I142</f>
        <v>0</v>
      </c>
      <c r="F142" s="22">
        <v>0</v>
      </c>
      <c r="G142" s="30">
        <v>0</v>
      </c>
      <c r="H142" s="22">
        <v>0</v>
      </c>
      <c r="I142" s="22">
        <v>0</v>
      </c>
      <c r="J142" s="5"/>
    </row>
    <row r="143" spans="1:10" s="6" customFormat="1" ht="20.100000000000001" customHeight="1" x14ac:dyDescent="0.25">
      <c r="A143" s="43"/>
      <c r="B143" s="38"/>
      <c r="C143" s="38"/>
      <c r="D143" s="23">
        <v>2026</v>
      </c>
      <c r="E143" s="22">
        <f t="shared" ref="E143" si="60">F143+G143+H143+I143</f>
        <v>0</v>
      </c>
      <c r="F143" s="22">
        <v>0</v>
      </c>
      <c r="G143" s="30">
        <v>0</v>
      </c>
      <c r="H143" s="22">
        <v>0</v>
      </c>
      <c r="I143" s="22">
        <v>0</v>
      </c>
      <c r="J143" s="5"/>
    </row>
    <row r="144" spans="1:10" s="6" customFormat="1" ht="20.100000000000001" customHeight="1" x14ac:dyDescent="0.25">
      <c r="A144" s="44"/>
      <c r="B144" s="39"/>
      <c r="C144" s="39"/>
      <c r="D144" s="23">
        <v>2027</v>
      </c>
      <c r="E144" s="22">
        <f t="shared" si="59"/>
        <v>0</v>
      </c>
      <c r="F144" s="22">
        <v>0</v>
      </c>
      <c r="G144" s="30">
        <v>0</v>
      </c>
      <c r="H144" s="22">
        <v>0</v>
      </c>
      <c r="I144" s="22">
        <v>0</v>
      </c>
      <c r="J144" s="5"/>
    </row>
    <row r="145" spans="1:10" s="6" customFormat="1" ht="15" customHeight="1" x14ac:dyDescent="0.25">
      <c r="A145" s="52" t="s">
        <v>50</v>
      </c>
      <c r="B145" s="52"/>
      <c r="C145" s="52"/>
      <c r="D145" s="23" t="s">
        <v>8</v>
      </c>
      <c r="E145" s="22">
        <f>F145+G145+H145+I145</f>
        <v>18884816.350000001</v>
      </c>
      <c r="F145" s="22">
        <f>SUM(F146:F158)</f>
        <v>0</v>
      </c>
      <c r="G145" s="30">
        <f t="shared" ref="G145:I145" si="61">SUM(G146:G158)</f>
        <v>16841835.890000001</v>
      </c>
      <c r="H145" s="22">
        <f>SUM(H146:H158)</f>
        <v>0</v>
      </c>
      <c r="I145" s="22">
        <f t="shared" si="61"/>
        <v>2042980.46</v>
      </c>
      <c r="J145" s="5"/>
    </row>
    <row r="146" spans="1:10" s="6" customFormat="1" ht="15" customHeight="1" x14ac:dyDescent="0.25">
      <c r="A146" s="52"/>
      <c r="B146" s="52"/>
      <c r="C146" s="52"/>
      <c r="D146" s="23">
        <v>2018</v>
      </c>
      <c r="E146" s="22">
        <f t="shared" ref="E146:E151" si="62">F146+G146+H146+I146</f>
        <v>0</v>
      </c>
      <c r="F146" s="22">
        <f>F115</f>
        <v>0</v>
      </c>
      <c r="G146" s="30">
        <f>G115</f>
        <v>0</v>
      </c>
      <c r="H146" s="22">
        <v>0</v>
      </c>
      <c r="I146" s="22">
        <f>I115</f>
        <v>0</v>
      </c>
      <c r="J146" s="5"/>
    </row>
    <row r="147" spans="1:10" s="6" customFormat="1" ht="15" customHeight="1" x14ac:dyDescent="0.25">
      <c r="A147" s="52"/>
      <c r="B147" s="52"/>
      <c r="C147" s="52"/>
      <c r="D147" s="23">
        <v>2019</v>
      </c>
      <c r="E147" s="22">
        <f t="shared" si="62"/>
        <v>0</v>
      </c>
      <c r="F147" s="22">
        <v>0</v>
      </c>
      <c r="G147" s="30">
        <v>0</v>
      </c>
      <c r="H147" s="22">
        <v>0</v>
      </c>
      <c r="I147" s="22">
        <v>0</v>
      </c>
      <c r="J147" s="5"/>
    </row>
    <row r="148" spans="1:10" s="6" customFormat="1" ht="15" customHeight="1" x14ac:dyDescent="0.25">
      <c r="A148" s="52"/>
      <c r="B148" s="52"/>
      <c r="C148" s="52"/>
      <c r="D148" s="23">
        <v>2020</v>
      </c>
      <c r="E148" s="22">
        <f t="shared" si="62"/>
        <v>0</v>
      </c>
      <c r="F148" s="22">
        <v>0</v>
      </c>
      <c r="G148" s="30">
        <v>0</v>
      </c>
      <c r="H148" s="22">
        <v>0</v>
      </c>
      <c r="I148" s="22">
        <v>0</v>
      </c>
      <c r="J148" s="5"/>
    </row>
    <row r="149" spans="1:10" s="6" customFormat="1" ht="15" customHeight="1" x14ac:dyDescent="0.25">
      <c r="A149" s="52"/>
      <c r="B149" s="52"/>
      <c r="C149" s="52"/>
      <c r="D149" s="23">
        <v>2021</v>
      </c>
      <c r="E149" s="22">
        <f t="shared" si="62"/>
        <v>3434966.77</v>
      </c>
      <c r="F149" s="22">
        <f>F118</f>
        <v>0</v>
      </c>
      <c r="G149" s="30">
        <f>G118+G125</f>
        <v>3091470.09</v>
      </c>
      <c r="H149" s="22">
        <v>0</v>
      </c>
      <c r="I149" s="22">
        <f>I118+I125</f>
        <v>343496.68</v>
      </c>
      <c r="J149" s="5"/>
    </row>
    <row r="150" spans="1:10" s="6" customFormat="1" ht="15" customHeight="1" x14ac:dyDescent="0.25">
      <c r="A150" s="52"/>
      <c r="B150" s="52"/>
      <c r="C150" s="52"/>
      <c r="D150" s="23">
        <v>2022</v>
      </c>
      <c r="E150" s="22">
        <f t="shared" si="62"/>
        <v>0</v>
      </c>
      <c r="F150" s="22">
        <v>0</v>
      </c>
      <c r="G150" s="30">
        <v>0</v>
      </c>
      <c r="H150" s="22">
        <v>0</v>
      </c>
      <c r="I150" s="22">
        <v>0</v>
      </c>
      <c r="J150" s="5"/>
    </row>
    <row r="151" spans="1:10" s="6" customFormat="1" ht="15" customHeight="1" x14ac:dyDescent="0.25">
      <c r="A151" s="52"/>
      <c r="B151" s="52"/>
      <c r="C151" s="52"/>
      <c r="D151" s="23">
        <v>2023</v>
      </c>
      <c r="E151" s="22">
        <f t="shared" si="62"/>
        <v>10335287.58</v>
      </c>
      <c r="F151" s="22">
        <v>0</v>
      </c>
      <c r="G151" s="30">
        <f>G120+G127+G134</f>
        <v>9198405.7300000004</v>
      </c>
      <c r="H151" s="22">
        <f>H120+H127+H134</f>
        <v>0</v>
      </c>
      <c r="I151" s="22">
        <f>I120+I127+I134</f>
        <v>1136881.8500000001</v>
      </c>
      <c r="J151" s="5"/>
    </row>
    <row r="152" spans="1:10" s="6" customFormat="1" ht="15" customHeight="1" x14ac:dyDescent="0.25">
      <c r="A152" s="52"/>
      <c r="B152" s="52"/>
      <c r="C152" s="52"/>
      <c r="D152" s="23">
        <v>2024</v>
      </c>
      <c r="E152" s="22">
        <f>F152+G152+H152+I152</f>
        <v>5114561.9999999991</v>
      </c>
      <c r="F152" s="22">
        <v>0</v>
      </c>
      <c r="G152" s="30">
        <f>G136+G141</f>
        <v>4551960.0699999994</v>
      </c>
      <c r="H152" s="30">
        <f t="shared" ref="H152:I152" si="63">H136+H141</f>
        <v>0</v>
      </c>
      <c r="I152" s="30">
        <f t="shared" si="63"/>
        <v>562601.92999999993</v>
      </c>
      <c r="J152" s="5"/>
    </row>
    <row r="153" spans="1:10" s="6" customFormat="1" ht="15" customHeight="1" x14ac:dyDescent="0.25">
      <c r="A153" s="52"/>
      <c r="B153" s="52"/>
      <c r="C153" s="52"/>
      <c r="D153" s="23">
        <v>2025</v>
      </c>
      <c r="E153" s="22">
        <f>F153+G153+H153+I153</f>
        <v>0</v>
      </c>
      <c r="F153" s="22">
        <v>0</v>
      </c>
      <c r="G153" s="30">
        <v>0</v>
      </c>
      <c r="H153" s="22">
        <v>0</v>
      </c>
      <c r="I153" s="22">
        <v>0</v>
      </c>
      <c r="J153" s="5"/>
    </row>
    <row r="154" spans="1:10" s="6" customFormat="1" ht="15" customHeight="1" x14ac:dyDescent="0.25">
      <c r="A154" s="52"/>
      <c r="B154" s="52"/>
      <c r="C154" s="52"/>
      <c r="D154" s="23">
        <v>2026</v>
      </c>
      <c r="E154" s="22">
        <f>F154+G154+H154+I154</f>
        <v>0</v>
      </c>
      <c r="F154" s="22">
        <v>0</v>
      </c>
      <c r="G154" s="30">
        <v>0</v>
      </c>
      <c r="H154" s="22">
        <v>0</v>
      </c>
      <c r="I154" s="22">
        <v>0</v>
      </c>
      <c r="J154" s="5"/>
    </row>
    <row r="155" spans="1:10" s="6" customFormat="1" ht="15" customHeight="1" x14ac:dyDescent="0.25">
      <c r="A155" s="52"/>
      <c r="B155" s="52"/>
      <c r="C155" s="52"/>
      <c r="D155" s="23">
        <v>2027</v>
      </c>
      <c r="E155" s="22">
        <f t="shared" ref="E155:E157" si="64">F155+G155+H155+I155</f>
        <v>0</v>
      </c>
      <c r="F155" s="22">
        <v>0</v>
      </c>
      <c r="G155" s="30">
        <v>0</v>
      </c>
      <c r="H155" s="22">
        <v>0</v>
      </c>
      <c r="I155" s="22">
        <v>0</v>
      </c>
      <c r="J155" s="5"/>
    </row>
    <row r="156" spans="1:10" s="6" customFormat="1" ht="15" customHeight="1" x14ac:dyDescent="0.25">
      <c r="A156" s="52"/>
      <c r="B156" s="52"/>
      <c r="C156" s="52"/>
      <c r="D156" s="23">
        <v>2028</v>
      </c>
      <c r="E156" s="22">
        <f t="shared" si="64"/>
        <v>0</v>
      </c>
      <c r="F156" s="22">
        <v>0</v>
      </c>
      <c r="G156" s="30">
        <v>0</v>
      </c>
      <c r="H156" s="22">
        <v>0</v>
      </c>
      <c r="I156" s="22">
        <v>0</v>
      </c>
      <c r="J156" s="5"/>
    </row>
    <row r="157" spans="1:10" s="6" customFormat="1" ht="15" customHeight="1" x14ac:dyDescent="0.25">
      <c r="A157" s="52"/>
      <c r="B157" s="52"/>
      <c r="C157" s="52"/>
      <c r="D157" s="23">
        <v>2029</v>
      </c>
      <c r="E157" s="22">
        <f t="shared" si="64"/>
        <v>0</v>
      </c>
      <c r="F157" s="22">
        <v>0</v>
      </c>
      <c r="G157" s="30">
        <v>0</v>
      </c>
      <c r="H157" s="22">
        <v>0</v>
      </c>
      <c r="I157" s="22">
        <v>0</v>
      </c>
      <c r="J157" s="5"/>
    </row>
    <row r="158" spans="1:10" s="6" customFormat="1" ht="15" customHeight="1" x14ac:dyDescent="0.25">
      <c r="A158" s="53"/>
      <c r="B158" s="53"/>
      <c r="C158" s="53"/>
      <c r="D158" s="23">
        <v>2030</v>
      </c>
      <c r="E158" s="22">
        <f>F158+G158+H158+I158</f>
        <v>0</v>
      </c>
      <c r="F158" s="22">
        <v>0</v>
      </c>
      <c r="G158" s="30">
        <v>0</v>
      </c>
      <c r="H158" s="22">
        <v>0</v>
      </c>
      <c r="I158" s="22">
        <v>0</v>
      </c>
      <c r="J158" s="5"/>
    </row>
    <row r="159" spans="1:10" s="6" customFormat="1" ht="15" customHeight="1" x14ac:dyDescent="0.25">
      <c r="A159" s="56" t="s">
        <v>1</v>
      </c>
      <c r="B159" s="57"/>
      <c r="C159" s="57"/>
      <c r="D159" s="19" t="s">
        <v>8</v>
      </c>
      <c r="E159" s="13">
        <f>F159+G159+H159+I159</f>
        <v>731827509.85000002</v>
      </c>
      <c r="F159" s="13">
        <f>SUM(F160:F172)</f>
        <v>549591976.13999999</v>
      </c>
      <c r="G159" s="31">
        <f>SUM(G160:G172)</f>
        <v>140779399.99000001</v>
      </c>
      <c r="H159" s="13">
        <f t="shared" ref="H159" si="65">SUM(H160:H172)</f>
        <v>0</v>
      </c>
      <c r="I159" s="13">
        <f>SUM(I160:I172)</f>
        <v>41456133.719999999</v>
      </c>
      <c r="J159" s="7"/>
    </row>
    <row r="160" spans="1:10" s="6" customFormat="1" ht="15" customHeight="1" x14ac:dyDescent="0.25">
      <c r="A160" s="57"/>
      <c r="B160" s="57"/>
      <c r="C160" s="57"/>
      <c r="D160" s="19">
        <v>2018</v>
      </c>
      <c r="E160" s="13">
        <f t="shared" ref="E160:E172" si="66">F160+G160+H160+I160</f>
        <v>43902538.939999998</v>
      </c>
      <c r="F160" s="13">
        <f>F100+F146</f>
        <v>30542921.75</v>
      </c>
      <c r="G160" s="31">
        <f>G100+G146</f>
        <v>12023605.469999999</v>
      </c>
      <c r="H160" s="13">
        <v>0</v>
      </c>
      <c r="I160" s="13">
        <f>I100+I146</f>
        <v>1336011.72</v>
      </c>
      <c r="J160" s="7"/>
    </row>
    <row r="161" spans="1:10" s="6" customFormat="1" ht="15" customHeight="1" x14ac:dyDescent="0.25">
      <c r="A161" s="57"/>
      <c r="B161" s="57"/>
      <c r="C161" s="57"/>
      <c r="D161" s="19">
        <v>2019</v>
      </c>
      <c r="E161" s="13">
        <f t="shared" si="66"/>
        <v>61660494.159999996</v>
      </c>
      <c r="F161" s="13">
        <f>F101+F147</f>
        <v>46514564.75</v>
      </c>
      <c r="G161" s="31">
        <f>G101+G147</f>
        <v>10194383.220000001</v>
      </c>
      <c r="H161" s="13">
        <v>0</v>
      </c>
      <c r="I161" s="13">
        <f>I101+I147</f>
        <v>4951546.1900000004</v>
      </c>
      <c r="J161" s="7"/>
    </row>
    <row r="162" spans="1:10" s="6" customFormat="1" ht="15" customHeight="1" x14ac:dyDescent="0.25">
      <c r="A162" s="57"/>
      <c r="B162" s="57"/>
      <c r="C162" s="57"/>
      <c r="D162" s="19">
        <v>2020</v>
      </c>
      <c r="E162" s="13">
        <f t="shared" si="66"/>
        <v>86747611.420000017</v>
      </c>
      <c r="F162" s="13">
        <f>F102+F148</f>
        <v>68661401.230000004</v>
      </c>
      <c r="G162" s="31">
        <f>G102+G148</f>
        <v>16275463.82</v>
      </c>
      <c r="H162" s="13">
        <v>0</v>
      </c>
      <c r="I162" s="13">
        <f>I102+I148</f>
        <v>1810746.37</v>
      </c>
      <c r="J162" s="7"/>
    </row>
    <row r="163" spans="1:10" s="6" customFormat="1" ht="15" customHeight="1" x14ac:dyDescent="0.25">
      <c r="A163" s="57"/>
      <c r="B163" s="57"/>
      <c r="C163" s="57"/>
      <c r="D163" s="19">
        <v>2021</v>
      </c>
      <c r="E163" s="13">
        <f t="shared" si="66"/>
        <v>147234357.78999999</v>
      </c>
      <c r="F163" s="13">
        <f>F103+F149</f>
        <v>115262405.98</v>
      </c>
      <c r="G163" s="31">
        <f>G103+G149</f>
        <v>30652664.109999999</v>
      </c>
      <c r="H163" s="13">
        <v>0</v>
      </c>
      <c r="I163" s="13">
        <f>I103+I149</f>
        <v>1319287.7</v>
      </c>
      <c r="J163" s="7"/>
    </row>
    <row r="164" spans="1:10" s="6" customFormat="1" ht="15" customHeight="1" x14ac:dyDescent="0.25">
      <c r="A164" s="57"/>
      <c r="B164" s="57"/>
      <c r="C164" s="57"/>
      <c r="D164" s="19">
        <v>2022</v>
      </c>
      <c r="E164" s="13">
        <f t="shared" si="66"/>
        <v>40732600</v>
      </c>
      <c r="F164" s="13">
        <f>F104+F150</f>
        <v>31741337.629999999</v>
      </c>
      <c r="G164" s="31">
        <f>G104+G150</f>
        <v>8092062.3700000001</v>
      </c>
      <c r="H164" s="13">
        <v>0</v>
      </c>
      <c r="I164" s="13">
        <f>I104+I150</f>
        <v>899200</v>
      </c>
      <c r="J164" s="7"/>
    </row>
    <row r="165" spans="1:10" s="6" customFormat="1" ht="15" customHeight="1" x14ac:dyDescent="0.25">
      <c r="A165" s="57"/>
      <c r="B165" s="57"/>
      <c r="C165" s="57"/>
      <c r="D165" s="14">
        <v>2023</v>
      </c>
      <c r="E165" s="13">
        <f t="shared" si="66"/>
        <v>161760345.53999999</v>
      </c>
      <c r="F165" s="13">
        <f>F105+F151</f>
        <v>125843662.14</v>
      </c>
      <c r="G165" s="31">
        <f>G105+G151</f>
        <v>18157043.59</v>
      </c>
      <c r="H165" s="13">
        <v>0</v>
      </c>
      <c r="I165" s="13">
        <f>I105+I151</f>
        <v>17759639.810000002</v>
      </c>
      <c r="J165" s="7"/>
    </row>
    <row r="166" spans="1:10" s="6" customFormat="1" ht="15" customHeight="1" x14ac:dyDescent="0.25">
      <c r="A166" s="57"/>
      <c r="B166" s="57"/>
      <c r="C166" s="57"/>
      <c r="D166" s="14">
        <v>2024</v>
      </c>
      <c r="E166" s="13">
        <f t="shared" si="66"/>
        <v>182589562</v>
      </c>
      <c r="F166" s="13">
        <f>F106+F152</f>
        <v>131025682.66</v>
      </c>
      <c r="G166" s="31">
        <f>G106+G152</f>
        <v>45384177.410000004</v>
      </c>
      <c r="H166" s="13">
        <v>0</v>
      </c>
      <c r="I166" s="13">
        <f>I106+I152</f>
        <v>6179701.9299999997</v>
      </c>
      <c r="J166" s="7"/>
    </row>
    <row r="167" spans="1:10" s="6" customFormat="1" ht="15" customHeight="1" x14ac:dyDescent="0.25">
      <c r="A167" s="57"/>
      <c r="B167" s="57"/>
      <c r="C167" s="57"/>
      <c r="D167" s="14">
        <v>2025</v>
      </c>
      <c r="E167" s="13">
        <f t="shared" si="66"/>
        <v>1200000</v>
      </c>
      <c r="F167" s="13">
        <v>0</v>
      </c>
      <c r="G167" s="31">
        <v>0</v>
      </c>
      <c r="H167" s="13">
        <v>0</v>
      </c>
      <c r="I167" s="13">
        <f>I153+I107</f>
        <v>1200000</v>
      </c>
      <c r="J167" s="7"/>
    </row>
    <row r="168" spans="1:10" s="6" customFormat="1" ht="15" customHeight="1" x14ac:dyDescent="0.25">
      <c r="A168" s="57"/>
      <c r="B168" s="57"/>
      <c r="C168" s="57"/>
      <c r="D168" s="14">
        <v>2026</v>
      </c>
      <c r="E168" s="13">
        <f t="shared" ref="E168:E171" si="67">F168+G168+H168+I168</f>
        <v>1200000</v>
      </c>
      <c r="F168" s="13">
        <v>0</v>
      </c>
      <c r="G168" s="31">
        <v>0</v>
      </c>
      <c r="H168" s="13">
        <v>0</v>
      </c>
      <c r="I168" s="13">
        <f>I153+I108</f>
        <v>1200000</v>
      </c>
      <c r="J168" s="7"/>
    </row>
    <row r="169" spans="1:10" s="6" customFormat="1" ht="15" customHeight="1" x14ac:dyDescent="0.25">
      <c r="A169" s="57"/>
      <c r="B169" s="57"/>
      <c r="C169" s="57"/>
      <c r="D169" s="23">
        <v>2027</v>
      </c>
      <c r="E169" s="13">
        <f t="shared" si="67"/>
        <v>1200000</v>
      </c>
      <c r="F169" s="13">
        <v>0</v>
      </c>
      <c r="G169" s="31">
        <v>0</v>
      </c>
      <c r="H169" s="13">
        <v>0</v>
      </c>
      <c r="I169" s="13">
        <f t="shared" ref="I169:I171" si="68">I155+I109</f>
        <v>1200000</v>
      </c>
      <c r="J169" s="7"/>
    </row>
    <row r="170" spans="1:10" s="6" customFormat="1" ht="15" customHeight="1" x14ac:dyDescent="0.25">
      <c r="A170" s="57"/>
      <c r="B170" s="57"/>
      <c r="C170" s="57"/>
      <c r="D170" s="23">
        <v>2028</v>
      </c>
      <c r="E170" s="13">
        <f t="shared" si="67"/>
        <v>1200000</v>
      </c>
      <c r="F170" s="13">
        <v>0</v>
      </c>
      <c r="G170" s="31">
        <v>0</v>
      </c>
      <c r="H170" s="13">
        <v>0</v>
      </c>
      <c r="I170" s="13">
        <f t="shared" si="68"/>
        <v>1200000</v>
      </c>
      <c r="J170" s="7"/>
    </row>
    <row r="171" spans="1:10" s="6" customFormat="1" ht="15" customHeight="1" x14ac:dyDescent="0.25">
      <c r="A171" s="57"/>
      <c r="B171" s="57"/>
      <c r="C171" s="57"/>
      <c r="D171" s="23">
        <v>2029</v>
      </c>
      <c r="E171" s="13">
        <f t="shared" si="67"/>
        <v>1200000</v>
      </c>
      <c r="F171" s="13">
        <v>0</v>
      </c>
      <c r="G171" s="31">
        <v>0</v>
      </c>
      <c r="H171" s="13">
        <v>0</v>
      </c>
      <c r="I171" s="13">
        <f t="shared" si="68"/>
        <v>1200000</v>
      </c>
      <c r="J171" s="7"/>
    </row>
    <row r="172" spans="1:10" s="6" customFormat="1" ht="15" customHeight="1" x14ac:dyDescent="0.25">
      <c r="A172" s="57"/>
      <c r="B172" s="57"/>
      <c r="C172" s="57"/>
      <c r="D172" s="23">
        <v>2030</v>
      </c>
      <c r="E172" s="13">
        <f t="shared" si="66"/>
        <v>1200000</v>
      </c>
      <c r="F172" s="13">
        <v>0</v>
      </c>
      <c r="G172" s="31">
        <v>0</v>
      </c>
      <c r="H172" s="13">
        <v>0</v>
      </c>
      <c r="I172" s="13">
        <f>I158+I112</f>
        <v>1200000</v>
      </c>
      <c r="J172" s="7" t="s">
        <v>5</v>
      </c>
    </row>
    <row r="173" spans="1:10" s="6" customFormat="1" ht="33.75" customHeight="1" x14ac:dyDescent="0.25">
      <c r="A173" s="8"/>
      <c r="B173" s="8"/>
      <c r="C173" s="8"/>
      <c r="D173" s="9"/>
      <c r="E173" s="10"/>
      <c r="F173" s="10"/>
      <c r="G173" s="32"/>
      <c r="H173" s="10"/>
      <c r="I173" s="10"/>
      <c r="J173" s="7"/>
    </row>
    <row r="174" spans="1:10" ht="26.25" customHeight="1" x14ac:dyDescent="0.3">
      <c r="A174" s="58" t="s">
        <v>19</v>
      </c>
      <c r="B174" s="58"/>
      <c r="C174" s="58"/>
      <c r="D174" s="11"/>
      <c r="E174" s="59" t="s">
        <v>20</v>
      </c>
      <c r="F174" s="59"/>
      <c r="G174" s="33"/>
      <c r="H174" s="18"/>
      <c r="I174" s="18"/>
      <c r="J174" s="12"/>
    </row>
    <row r="175" spans="1:10" ht="18.75" x14ac:dyDescent="0.3">
      <c r="A175" s="60"/>
      <c r="B175" s="60"/>
      <c r="C175" s="60"/>
      <c r="F175" s="60"/>
      <c r="G175" s="60"/>
      <c r="H175" s="17"/>
    </row>
  </sheetData>
  <mergeCells count="47">
    <mergeCell ref="O7:S7"/>
    <mergeCell ref="G1:I1"/>
    <mergeCell ref="D2:I2"/>
    <mergeCell ref="F3:I3"/>
    <mergeCell ref="P5:S5"/>
    <mergeCell ref="M6:S6"/>
    <mergeCell ref="A9:I9"/>
    <mergeCell ref="A10:I10"/>
    <mergeCell ref="A11:I11"/>
    <mergeCell ref="B14:I14"/>
    <mergeCell ref="A15:A26"/>
    <mergeCell ref="B15:B26"/>
    <mergeCell ref="C15:C18"/>
    <mergeCell ref="C19:C22"/>
    <mergeCell ref="C23:C26"/>
    <mergeCell ref="A27:C30"/>
    <mergeCell ref="B31:I31"/>
    <mergeCell ref="A32:A55"/>
    <mergeCell ref="B32:B55"/>
    <mergeCell ref="C32:C35"/>
    <mergeCell ref="C36:C39"/>
    <mergeCell ref="C40:C43"/>
    <mergeCell ref="C44:C47"/>
    <mergeCell ref="C48:C51"/>
    <mergeCell ref="C52:C55"/>
    <mergeCell ref="A145:C158"/>
    <mergeCell ref="A159:C172"/>
    <mergeCell ref="A174:C174"/>
    <mergeCell ref="E174:F174"/>
    <mergeCell ref="A175:C175"/>
    <mergeCell ref="F175:G175"/>
    <mergeCell ref="C140:C144"/>
    <mergeCell ref="A114:A144"/>
    <mergeCell ref="B114:B144"/>
    <mergeCell ref="C135:C139"/>
    <mergeCell ref="A56:A87"/>
    <mergeCell ref="B56:B87"/>
    <mergeCell ref="C56:C63"/>
    <mergeCell ref="C64:C71"/>
    <mergeCell ref="C72:C79"/>
    <mergeCell ref="C80:C87"/>
    <mergeCell ref="A88:C98"/>
    <mergeCell ref="A99:C112"/>
    <mergeCell ref="B113:I113"/>
    <mergeCell ref="C121:C127"/>
    <mergeCell ref="C128:C134"/>
    <mergeCell ref="C114:C120"/>
  </mergeCells>
  <pageMargins left="0.70866141732283472" right="0.19685039370078741" top="0.39370078740157483" bottom="0.19685039370078741" header="0.31496062992125984" footer="0.31496062992125984"/>
  <pageSetup paperSize="9" scale="75" fitToHeight="0" orientation="landscape" verticalDpi="0" r:id="rId1"/>
  <rowBreaks count="4" manualBreakCount="4">
    <brk id="30" max="9" man="1"/>
    <brk id="55" max="9" man="1"/>
    <brk id="103" max="9" man="1"/>
    <brk id="139"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2024</vt:lpstr>
      <vt:lpstr>'2024'!Область_печати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Красильникова Жанна Александровна</dc:creator>
  <cp:lastModifiedBy>Губанова Анастасия Александровна</cp:lastModifiedBy>
  <cp:lastPrinted>2024-11-11T01:09:59Z</cp:lastPrinted>
  <dcterms:created xsi:type="dcterms:W3CDTF">2019-08-27T06:02:36Z</dcterms:created>
  <dcterms:modified xsi:type="dcterms:W3CDTF">2024-11-11T01:10:07Z</dcterms:modified>
</cp:coreProperties>
</file>