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server\Общая\Комитет по финансам\! Председатель КФ Егорова Е.Г\бюджет 2025 год\Постановление -исполнение\1полугодие\"/>
    </mc:Choice>
  </mc:AlternateContent>
  <xr:revisionPtr revIDLastSave="0" documentId="13_ncr:1_{9447773F-FA1E-468F-98C3-B61C0D622AC6}" xr6:coauthVersionLast="47" xr6:coauthVersionMax="47" xr10:uidLastSave="{00000000-0000-0000-0000-000000000000}"/>
  <bookViews>
    <workbookView xWindow="-108" yWindow="-108" windowWidth="23256" windowHeight="12576" xr2:uid="{41EF6031-DF49-4EE4-89D6-CAB8D2600BEE}"/>
  </bookViews>
  <sheets>
    <sheet name="СРБ на год (ФКР)_4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  <c r="R51" i="1"/>
  <c r="Q51" i="1"/>
  <c r="R50" i="1"/>
  <c r="Q49" i="1"/>
  <c r="R49" i="1" s="1"/>
  <c r="Q46" i="1"/>
  <c r="R46" i="1" s="1"/>
  <c r="R48" i="1"/>
  <c r="R47" i="1"/>
  <c r="R43" i="1"/>
  <c r="R44" i="1"/>
  <c r="R45" i="1"/>
  <c r="R42" i="1"/>
  <c r="Q41" i="1"/>
  <c r="R41" i="1" s="1"/>
  <c r="R38" i="1"/>
  <c r="R37" i="1"/>
  <c r="Q36" i="1"/>
  <c r="R36" i="1" s="1"/>
  <c r="Q30" i="1"/>
  <c r="R30" i="1" s="1"/>
  <c r="R32" i="1"/>
  <c r="R33" i="1"/>
  <c r="R34" i="1"/>
  <c r="R35" i="1"/>
  <c r="R31" i="1"/>
  <c r="R28" i="1"/>
  <c r="Q28" i="1"/>
  <c r="R29" i="1"/>
  <c r="R25" i="1"/>
  <c r="R26" i="1"/>
  <c r="R27" i="1"/>
  <c r="R24" i="1"/>
  <c r="Q23" i="1"/>
  <c r="R23" i="1" s="1"/>
  <c r="R21" i="1"/>
  <c r="R22" i="1"/>
  <c r="R20" i="1"/>
  <c r="Q19" i="1"/>
  <c r="R19" i="1" s="1"/>
  <c r="R18" i="1"/>
  <c r="R17" i="1"/>
  <c r="Q16" i="1"/>
  <c r="R16" i="1" s="1"/>
  <c r="R10" i="1"/>
  <c r="R11" i="1"/>
  <c r="R12" i="1"/>
  <c r="R13" i="1"/>
  <c r="R14" i="1"/>
  <c r="R15" i="1"/>
  <c r="R9" i="1"/>
  <c r="Q8" i="1"/>
  <c r="R8" i="1" s="1"/>
  <c r="Q7" i="1" l="1"/>
  <c r="R7" i="1" s="1"/>
</calcChain>
</file>

<file path=xl/sharedStrings.xml><?xml version="1.0" encoding="utf-8"?>
<sst xmlns="http://schemas.openxmlformats.org/spreadsheetml/2006/main" count="66" uniqueCount="64">
  <si>
    <t xml:space="preserve"> </t>
  </si>
  <si>
    <t>(расшифровка подписи)</t>
  </si>
  <si>
    <t>Н.А.Павленко</t>
  </si>
  <si>
    <t/>
  </si>
  <si>
    <t>Всего:</t>
  </si>
  <si>
    <t>ВСЕГО расходов: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</si>
  <si>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</si>
  <si>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</si>
  <si>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средств массовой информации</t>
  </si>
  <si>
    <t>СРЕДСТВА МАССОВОЙ ИНФОРМАЦИИ</t>
  </si>
  <si>
    <t>Другие вопросы в области физической культуры и спорта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</si>
  <si>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</si>
  <si>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</si>
  <si>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</si>
  <si>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</si>
  <si>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</si>
  <si>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</si>
  <si>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</si>
  <si>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</si>
  <si>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</si>
  <si>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</si>
  <si>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</si>
  <si>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</si>
  <si>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</si>
  <si>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</si>
  <si>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</si>
  <si>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</si>
  <si>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</si>
  <si>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</si>
  <si>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</si>
  <si>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</si>
  <si>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</si>
  <si>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</si>
  <si>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</si>
  <si>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</si>
  <si>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</si>
  <si>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</si>
  <si>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</si>
  <si>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</si>
  <si>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</si>
  <si>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</si>
  <si>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</si>
  <si>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</si>
  <si>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</si>
  <si>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</si>
  <si>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</si>
  <si>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</si>
  <si>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</si>
  <si>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</si>
  <si>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</si>
  <si>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</si>
  <si>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</si>
  <si>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</si>
  <si>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</si>
  <si>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ПР</t>
  </si>
  <si>
    <t>РЗ</t>
  </si>
  <si>
    <t>Наименование показателя</t>
  </si>
  <si>
    <t>Единица измерения: руб.</t>
  </si>
  <si>
    <t xml:space="preserve">по ОКЕИ </t>
  </si>
  <si>
    <t>Исполнение бюджетных ассигнований бюджета города Усолье-Сибирское за 1 полугодие  2025 год</t>
  </si>
  <si>
    <t xml:space="preserve"> по разделам, подразделам классификации расходов бюджетов</t>
  </si>
  <si>
    <t>Утвержденные бюджетные назначения
(уточненнные по состоянию 
на 01.07.2025 г.)</t>
  </si>
  <si>
    <t>Исполнено на 01.07.2025год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</si>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</sst>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000"/>
    <numFmt numFmtId="166" formatCode="00"/>
  </numFmts>
  <fonts count="5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  <xf numFmtId="164" fontId="2" fillId="0" borderId="5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right"/>
      <protection hidden="1"/>
    </xf>
    <xf numFmtId="0" fontId="0" fillId="0" borderId="5" xfId="0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2" fillId="0" borderId="0" xfId="0" applyFont="1" applyProtection="1">
      <protection hidden="1"/>
    </xf>
    <xf numFmtId="164" fontId="2" fillId="0" borderId="9" xfId="0" applyNumberFormat="1" applyFont="1" applyBorder="1" applyProtection="1">
      <protection hidden="1"/>
    </xf>
    <xf numFmtId="164" fontId="2" fillId="0" borderId="10" xfId="0" applyNumberFormat="1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4" fontId="2" fillId="0" borderId="12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164" fontId="1" fillId="2" borderId="4" xfId="0" applyNumberFormat="1" applyFont="1" applyFill="1" applyBorder="1" applyProtection="1">
      <protection hidden="1"/>
    </xf>
    <xf numFmtId="164" fontId="1" fillId="0" borderId="5" xfId="0" applyNumberFormat="1" applyFont="1" applyBorder="1" applyProtection="1">
      <protection hidden="1"/>
    </xf>
    <xf numFmtId="164" fontId="1" fillId="2" borderId="15" xfId="0" applyNumberFormat="1" applyFont="1" applyFill="1" applyBorder="1" applyProtection="1">
      <protection hidden="1"/>
    </xf>
    <xf numFmtId="166" fontId="1" fillId="2" borderId="4" xfId="0" applyNumberFormat="1" applyFont="1" applyFill="1" applyBorder="1" applyProtection="1">
      <protection hidden="1"/>
    </xf>
    <xf numFmtId="164" fontId="2" fillId="2" borderId="17" xfId="0" applyNumberFormat="1" applyFont="1" applyFill="1" applyBorder="1" applyProtection="1">
      <protection hidden="1"/>
    </xf>
    <xf numFmtId="164" fontId="2" fillId="2" borderId="18" xfId="0" applyNumberFormat="1" applyFont="1" applyFill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164" fontId="2" fillId="2" borderId="19" xfId="0" applyNumberFormat="1" applyFont="1" applyFill="1" applyBorder="1" applyProtection="1">
      <protection hidden="1"/>
    </xf>
    <xf numFmtId="166" fontId="2" fillId="2" borderId="18" xfId="0" applyNumberFormat="1" applyFont="1" applyFill="1" applyBorder="1" applyProtection="1">
      <protection hidden="1"/>
    </xf>
    <xf numFmtId="164" fontId="1" fillId="2" borderId="17" xfId="0" applyNumberFormat="1" applyFont="1" applyFill="1" applyBorder="1" applyProtection="1">
      <protection hidden="1"/>
    </xf>
    <xf numFmtId="164" fontId="1" fillId="2" borderId="18" xfId="0" applyNumberFormat="1" applyFont="1" applyFill="1" applyBorder="1" applyProtection="1">
      <protection hidden="1"/>
    </xf>
    <xf numFmtId="164" fontId="1" fillId="2" borderId="19" xfId="0" applyNumberFormat="1" applyFont="1" applyFill="1" applyBorder="1" applyProtection="1">
      <protection hidden="1"/>
    </xf>
    <xf numFmtId="166" fontId="1" fillId="2" borderId="18" xfId="0" applyNumberFormat="1" applyFont="1" applyFill="1" applyBorder="1" applyProtection="1">
      <protection hidden="1"/>
    </xf>
    <xf numFmtId="164" fontId="2" fillId="2" borderId="22" xfId="0" applyNumberFormat="1" applyFont="1" applyFill="1" applyBorder="1" applyProtection="1">
      <protection hidden="1"/>
    </xf>
    <xf numFmtId="164" fontId="2" fillId="2" borderId="23" xfId="0" applyNumberFormat="1" applyFont="1" applyFill="1" applyBorder="1" applyProtection="1">
      <protection hidden="1"/>
    </xf>
    <xf numFmtId="164" fontId="1" fillId="0" borderId="24" xfId="0" applyNumberFormat="1" applyFont="1" applyBorder="1" applyProtection="1">
      <protection hidden="1"/>
    </xf>
    <xf numFmtId="164" fontId="2" fillId="2" borderId="25" xfId="0" applyNumberFormat="1" applyFont="1" applyFill="1" applyBorder="1" applyProtection="1">
      <protection hidden="1"/>
    </xf>
    <xf numFmtId="166" fontId="2" fillId="2" borderId="23" xfId="0" applyNumberFormat="1" applyFont="1" applyFill="1" applyBorder="1" applyProtection="1"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Protection="1">
      <protection hidden="1"/>
    </xf>
    <xf numFmtId="0" fontId="0" fillId="0" borderId="35" xfId="0" applyBorder="1" applyAlignment="1" applyProtection="1">
      <alignment horizontal="right"/>
      <protection hidden="1"/>
    </xf>
    <xf numFmtId="0" fontId="0" fillId="0" borderId="35" xfId="0" applyBorder="1" applyProtection="1">
      <protection hidden="1"/>
    </xf>
    <xf numFmtId="0" fontId="2" fillId="0" borderId="35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wrapText="1"/>
      <protection hidden="1"/>
    </xf>
    <xf numFmtId="164" fontId="4" fillId="2" borderId="17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wrapText="1"/>
      <protection hidden="1"/>
    </xf>
    <xf numFmtId="0" fontId="1" fillId="2" borderId="11" xfId="0" applyFont="1" applyFill="1" applyBorder="1" applyAlignment="1" applyProtection="1">
      <alignment wrapText="1"/>
      <protection hidden="1"/>
    </xf>
    <xf numFmtId="0" fontId="1" fillId="2" borderId="36" xfId="0" applyFont="1" applyFill="1" applyBorder="1" applyAlignment="1" applyProtection="1">
      <alignment wrapText="1"/>
      <protection hidden="1"/>
    </xf>
    <xf numFmtId="165" fontId="1" fillId="2" borderId="18" xfId="0" applyNumberFormat="1" applyFont="1" applyFill="1" applyBorder="1" applyProtection="1">
      <protection hidden="1"/>
    </xf>
    <xf numFmtId="165" fontId="1" fillId="2" borderId="11" xfId="0" applyNumberFormat="1" applyFont="1" applyFill="1" applyBorder="1" applyProtection="1">
      <protection hidden="1"/>
    </xf>
    <xf numFmtId="165" fontId="1" fillId="2" borderId="36" xfId="0" applyNumberFormat="1" applyFont="1" applyFill="1" applyBorder="1" applyProtection="1">
      <protection hidden="1"/>
    </xf>
    <xf numFmtId="0" fontId="1" fillId="2" borderId="21" xfId="0" applyFont="1" applyFill="1" applyBorder="1" applyAlignment="1" applyProtection="1">
      <alignment wrapText="1"/>
      <protection hidden="1"/>
    </xf>
    <xf numFmtId="165" fontId="1" fillId="2" borderId="19" xfId="0" applyNumberFormat="1" applyFont="1" applyFill="1" applyBorder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" fillId="2" borderId="8" xfId="0" applyFont="1" applyFill="1" applyBorder="1" applyAlignment="1" applyProtection="1">
      <alignment wrapText="1"/>
      <protection hidden="1"/>
    </xf>
    <xf numFmtId="165" fontId="1" fillId="2" borderId="15" xfId="0" applyNumberFormat="1" applyFont="1" applyFill="1" applyBorder="1" applyProtection="1">
      <protection hidden="1"/>
    </xf>
    <xf numFmtId="165" fontId="1" fillId="2" borderId="4" xfId="0" applyNumberFormat="1" applyFont="1" applyFill="1" applyBorder="1" applyProtection="1">
      <protection hidden="1"/>
    </xf>
    <xf numFmtId="0" fontId="2" fillId="2" borderId="21" xfId="0" applyFont="1" applyFill="1" applyBorder="1" applyAlignment="1" applyProtection="1">
      <alignment wrapText="1"/>
      <protection hidden="1"/>
    </xf>
    <xf numFmtId="0" fontId="2" fillId="2" borderId="20" xfId="0" applyFont="1" applyFill="1" applyBorder="1" applyAlignment="1" applyProtection="1">
      <alignment wrapText="1"/>
      <protection hidden="1"/>
    </xf>
    <xf numFmtId="165" fontId="2" fillId="2" borderId="19" xfId="0" applyNumberFormat="1" applyFont="1" applyFill="1" applyBorder="1" applyProtection="1">
      <protection hidden="1"/>
    </xf>
    <xf numFmtId="165" fontId="2" fillId="2" borderId="18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2" fillId="2" borderId="27" xfId="0" applyFont="1" applyFill="1" applyBorder="1" applyAlignment="1" applyProtection="1">
      <alignment wrapText="1"/>
      <protection hidden="1"/>
    </xf>
    <xf numFmtId="0" fontId="2" fillId="2" borderId="26" xfId="0" applyFont="1" applyFill="1" applyBorder="1" applyAlignment="1" applyProtection="1">
      <alignment wrapText="1"/>
      <protection hidden="1"/>
    </xf>
    <xf numFmtId="165" fontId="2" fillId="2" borderId="25" xfId="0" applyNumberFormat="1" applyFont="1" applyFill="1" applyBorder="1" applyProtection="1">
      <protection hidden="1"/>
    </xf>
    <xf numFmtId="165" fontId="2" fillId="2" borderId="23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88E8-7779-4648-8320-66EAF4016E6B}">
  <sheetPr>
    <pageSetUpPr fitToPage="1"/>
  </sheetPr>
  <dimension ref="A1:S61"/>
  <sheetViews>
    <sheetView showGridLines="0" tabSelected="1" view="pageBreakPreview" zoomScale="60" zoomScaleNormal="100" workbookViewId="0">
      <selection activeCell="V7" sqref="V7"/>
    </sheetView>
  </sheetViews>
  <sheetFormatPr defaultColWidth="9.109375" defaultRowHeight="13.2" x14ac:dyDescent="0.25"/>
  <cols>
    <col min="1" max="1" width="1.5546875" customWidth="1"/>
    <col min="2" max="2" width="0" hidden="1" customWidth="1"/>
    <col min="3" max="3" width="40.6640625" customWidth="1"/>
    <col min="4" max="9" width="0" hidden="1" customWidth="1"/>
    <col min="10" max="10" width="8.109375" customWidth="1"/>
    <col min="11" max="11" width="7" customWidth="1"/>
    <col min="12" max="14" width="0" hidden="1" customWidth="1"/>
    <col min="15" max="15" width="14.44140625" customWidth="1"/>
    <col min="16" max="16" width="0" hidden="1" customWidth="1"/>
    <col min="17" max="18" width="13" customWidth="1"/>
    <col min="19" max="19" width="0.5546875" customWidth="1"/>
    <col min="20" max="21" width="9.109375" customWidth="1"/>
    <col min="22" max="22" width="14.44140625" customWidth="1"/>
    <col min="23" max="232" width="9.109375" customWidth="1"/>
  </cols>
  <sheetData>
    <row r="1" spans="1:19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6"/>
      <c r="O1" s="3"/>
      <c r="P1" s="1"/>
      <c r="Q1" s="58"/>
      <c r="R1" s="1"/>
      <c r="S1" s="1"/>
    </row>
    <row r="2" spans="1:19" ht="12.75" customHeight="1" x14ac:dyDescent="0.25">
      <c r="A2" s="57" t="s">
        <v>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</row>
    <row r="3" spans="1:19" ht="12.75" customHeight="1" x14ac:dyDescent="0.25">
      <c r="A3" s="60" t="s">
        <v>60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"/>
    </row>
    <row r="4" spans="1:19" ht="12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6" t="s">
        <v>58</v>
      </c>
      <c r="O4" s="3"/>
      <c r="P4" s="1"/>
      <c r="Q4" s="1"/>
      <c r="R4" s="1"/>
      <c r="S4" s="1"/>
    </row>
    <row r="5" spans="1:19" ht="11.25" customHeight="1" thickBot="1" x14ac:dyDescent="0.3">
      <c r="A5" s="15"/>
      <c r="B5" s="55"/>
      <c r="C5" s="15"/>
      <c r="D5" s="55"/>
      <c r="E5" s="55"/>
      <c r="F5" s="55"/>
      <c r="G5" s="55"/>
      <c r="H5" s="55"/>
      <c r="I5" s="55"/>
      <c r="J5" s="54"/>
      <c r="K5" s="55"/>
      <c r="L5" s="55"/>
      <c r="M5" s="55"/>
      <c r="N5" s="55"/>
      <c r="O5" s="55"/>
      <c r="P5" s="54"/>
      <c r="Q5" s="54"/>
      <c r="R5" s="53" t="s">
        <v>57</v>
      </c>
      <c r="S5" s="1"/>
    </row>
    <row r="6" spans="1:19" ht="78.599999999999994" customHeight="1" thickBot="1" x14ac:dyDescent="0.3">
      <c r="A6" s="52"/>
      <c r="B6" s="51"/>
      <c r="C6" s="50" t="s">
        <v>56</v>
      </c>
      <c r="D6" s="49"/>
      <c r="E6" s="48"/>
      <c r="F6" s="48"/>
      <c r="G6" s="48"/>
      <c r="H6" s="48"/>
      <c r="I6" s="48"/>
      <c r="J6" s="47" t="s">
        <v>55</v>
      </c>
      <c r="K6" s="47" t="s">
        <v>54</v>
      </c>
      <c r="L6" s="46" t="s">
        <v>53</v>
      </c>
      <c r="M6" s="46" t="s">
        <v>52</v>
      </c>
      <c r="N6" s="46" t="s">
        <v>51</v>
      </c>
      <c r="O6" s="45" t="s">
        <v>61</v>
      </c>
      <c r="P6" s="44"/>
      <c r="Q6" s="43" t="s">
        <v>62</v>
      </c>
      <c r="R6" s="42" t="s">
        <v>63</v>
      </c>
      <c r="S6" s="6"/>
    </row>
    <row r="7" spans="1:19" ht="12.75" customHeight="1" x14ac:dyDescent="0.25">
      <c r="A7" s="23"/>
      <c r="B7" s="79" t="s">
        <v>5</v>
      </c>
      <c r="C7" s="79"/>
      <c r="D7" s="79"/>
      <c r="E7" s="79"/>
      <c r="F7" s="79"/>
      <c r="G7" s="79"/>
      <c r="H7" s="79"/>
      <c r="I7" s="80"/>
      <c r="J7" s="41">
        <v>0</v>
      </c>
      <c r="K7" s="41">
        <v>0</v>
      </c>
      <c r="L7" s="81"/>
      <c r="M7" s="81"/>
      <c r="N7" s="82"/>
      <c r="O7" s="40">
        <v>3879024359.6399999</v>
      </c>
      <c r="P7" s="39"/>
      <c r="Q7" s="38">
        <f>Q8+Q16+Q19+Q23+Q30+Q36+Q41+Q46+Q49+Q51+Q39+Q28</f>
        <v>1839721533.9100001</v>
      </c>
      <c r="R7" s="37">
        <f>O7-Q7</f>
        <v>2039302825.7299998</v>
      </c>
      <c r="S7" s="6"/>
    </row>
    <row r="8" spans="1:19" ht="12.75" customHeight="1" x14ac:dyDescent="0.25">
      <c r="A8" s="23"/>
      <c r="B8" s="73" t="s">
        <v>50</v>
      </c>
      <c r="C8" s="73"/>
      <c r="D8" s="73"/>
      <c r="E8" s="73"/>
      <c r="F8" s="73"/>
      <c r="G8" s="73"/>
      <c r="H8" s="73"/>
      <c r="I8" s="74"/>
      <c r="J8" s="32">
        <v>1</v>
      </c>
      <c r="K8" s="32">
        <v>0</v>
      </c>
      <c r="L8" s="75"/>
      <c r="M8" s="75"/>
      <c r="N8" s="76"/>
      <c r="O8" s="31">
        <v>394005853.91000003</v>
      </c>
      <c r="P8" s="30"/>
      <c r="Q8" s="29">
        <f>Q9+Q10+Q11+Q12+Q13+Q14++Q15</f>
        <v>169596128.69999999</v>
      </c>
      <c r="R8" s="28">
        <f>O8-Q8</f>
        <v>224409725.21000004</v>
      </c>
      <c r="S8" s="6"/>
    </row>
    <row r="9" spans="1:19" ht="32.25" customHeight="1" x14ac:dyDescent="0.25">
      <c r="A9" s="23"/>
      <c r="B9" s="67" t="s">
        <v>49</v>
      </c>
      <c r="C9" s="67"/>
      <c r="D9" s="67"/>
      <c r="E9" s="67"/>
      <c r="F9" s="67"/>
      <c r="G9" s="67"/>
      <c r="H9" s="67"/>
      <c r="I9" s="61"/>
      <c r="J9" s="36">
        <v>1</v>
      </c>
      <c r="K9" s="36">
        <v>2</v>
      </c>
      <c r="L9" s="68"/>
      <c r="M9" s="68"/>
      <c r="N9" s="64"/>
      <c r="O9" s="35">
        <v>5339641.3099999996</v>
      </c>
      <c r="P9" s="30"/>
      <c r="Q9" s="34">
        <v>2283437.54</v>
      </c>
      <c r="R9" s="33">
        <f>O9-Q9</f>
        <v>3056203.7699999996</v>
      </c>
      <c r="S9" s="6"/>
    </row>
    <row r="10" spans="1:19" ht="42.75" customHeight="1" x14ac:dyDescent="0.25">
      <c r="A10" s="23"/>
      <c r="B10" s="67" t="s">
        <v>48</v>
      </c>
      <c r="C10" s="67"/>
      <c r="D10" s="67"/>
      <c r="E10" s="67"/>
      <c r="F10" s="67"/>
      <c r="G10" s="67"/>
      <c r="H10" s="67"/>
      <c r="I10" s="61"/>
      <c r="J10" s="36">
        <v>1</v>
      </c>
      <c r="K10" s="36">
        <v>3</v>
      </c>
      <c r="L10" s="68"/>
      <c r="M10" s="68"/>
      <c r="N10" s="64"/>
      <c r="O10" s="35">
        <v>5286621.97</v>
      </c>
      <c r="P10" s="30"/>
      <c r="Q10" s="34">
        <v>2352395.5499999998</v>
      </c>
      <c r="R10" s="33">
        <f t="shared" ref="R10:R15" si="0">O10-Q10</f>
        <v>2934226.42</v>
      </c>
      <c r="S10" s="6"/>
    </row>
    <row r="11" spans="1:19" ht="42.75" customHeight="1" x14ac:dyDescent="0.25">
      <c r="A11" s="23"/>
      <c r="B11" s="67" t="s">
        <v>47</v>
      </c>
      <c r="C11" s="67"/>
      <c r="D11" s="67"/>
      <c r="E11" s="67"/>
      <c r="F11" s="67"/>
      <c r="G11" s="67"/>
      <c r="H11" s="67"/>
      <c r="I11" s="61"/>
      <c r="J11" s="36">
        <v>1</v>
      </c>
      <c r="K11" s="36">
        <v>4</v>
      </c>
      <c r="L11" s="68"/>
      <c r="M11" s="68"/>
      <c r="N11" s="64"/>
      <c r="O11" s="35">
        <v>207392274.03</v>
      </c>
      <c r="P11" s="30"/>
      <c r="Q11" s="34">
        <v>89690475.640000001</v>
      </c>
      <c r="R11" s="33">
        <f t="shared" si="0"/>
        <v>117701798.39</v>
      </c>
      <c r="S11" s="6"/>
    </row>
    <row r="12" spans="1:19" ht="12.75" customHeight="1" x14ac:dyDescent="0.25">
      <c r="A12" s="23"/>
      <c r="B12" s="67" t="s">
        <v>46</v>
      </c>
      <c r="C12" s="67"/>
      <c r="D12" s="67"/>
      <c r="E12" s="67"/>
      <c r="F12" s="67"/>
      <c r="G12" s="67"/>
      <c r="H12" s="67"/>
      <c r="I12" s="61"/>
      <c r="J12" s="36">
        <v>1</v>
      </c>
      <c r="K12" s="36">
        <v>5</v>
      </c>
      <c r="L12" s="68"/>
      <c r="M12" s="68"/>
      <c r="N12" s="64"/>
      <c r="O12" s="35">
        <v>22400</v>
      </c>
      <c r="P12" s="30"/>
      <c r="Q12" s="34">
        <v>0</v>
      </c>
      <c r="R12" s="33">
        <f t="shared" si="0"/>
        <v>22400</v>
      </c>
      <c r="S12" s="6"/>
    </row>
    <row r="13" spans="1:19" ht="32.25" customHeight="1" x14ac:dyDescent="0.25">
      <c r="A13" s="23"/>
      <c r="B13" s="67" t="s">
        <v>45</v>
      </c>
      <c r="C13" s="67"/>
      <c r="D13" s="67"/>
      <c r="E13" s="67"/>
      <c r="F13" s="67"/>
      <c r="G13" s="67"/>
      <c r="H13" s="67"/>
      <c r="I13" s="61"/>
      <c r="J13" s="36">
        <v>1</v>
      </c>
      <c r="K13" s="36">
        <v>6</v>
      </c>
      <c r="L13" s="68"/>
      <c r="M13" s="68"/>
      <c r="N13" s="64"/>
      <c r="O13" s="35">
        <v>30767953.25</v>
      </c>
      <c r="P13" s="30"/>
      <c r="Q13" s="34">
        <v>13389024.42</v>
      </c>
      <c r="R13" s="33">
        <f t="shared" si="0"/>
        <v>17378928.829999998</v>
      </c>
      <c r="S13" s="6"/>
    </row>
    <row r="14" spans="1:19" ht="12.75" customHeight="1" x14ac:dyDescent="0.25">
      <c r="A14" s="23"/>
      <c r="B14" s="67" t="s">
        <v>44</v>
      </c>
      <c r="C14" s="67"/>
      <c r="D14" s="67"/>
      <c r="E14" s="67"/>
      <c r="F14" s="67"/>
      <c r="G14" s="67"/>
      <c r="H14" s="67"/>
      <c r="I14" s="61"/>
      <c r="J14" s="36">
        <v>1</v>
      </c>
      <c r="K14" s="36">
        <v>11</v>
      </c>
      <c r="L14" s="68"/>
      <c r="M14" s="68"/>
      <c r="N14" s="64"/>
      <c r="O14" s="35">
        <v>1000000</v>
      </c>
      <c r="P14" s="30"/>
      <c r="Q14" s="34">
        <v>0</v>
      </c>
      <c r="R14" s="33">
        <f t="shared" si="0"/>
        <v>1000000</v>
      </c>
      <c r="S14" s="6"/>
    </row>
    <row r="15" spans="1:19" ht="12.75" customHeight="1" x14ac:dyDescent="0.25">
      <c r="A15" s="23"/>
      <c r="B15" s="67" t="s">
        <v>43</v>
      </c>
      <c r="C15" s="67"/>
      <c r="D15" s="67"/>
      <c r="E15" s="67"/>
      <c r="F15" s="67"/>
      <c r="G15" s="67"/>
      <c r="H15" s="67"/>
      <c r="I15" s="61"/>
      <c r="J15" s="36">
        <v>1</v>
      </c>
      <c r="K15" s="36">
        <v>13</v>
      </c>
      <c r="L15" s="68"/>
      <c r="M15" s="68"/>
      <c r="N15" s="64"/>
      <c r="O15" s="35">
        <v>144196963.34999999</v>
      </c>
      <c r="P15" s="30"/>
      <c r="Q15" s="34">
        <v>61880795.549999997</v>
      </c>
      <c r="R15" s="33">
        <f t="shared" si="0"/>
        <v>82316167.799999997</v>
      </c>
      <c r="S15" s="6"/>
    </row>
    <row r="16" spans="1:19" ht="21.75" customHeight="1" x14ac:dyDescent="0.25">
      <c r="A16" s="23"/>
      <c r="B16" s="73" t="s">
        <v>42</v>
      </c>
      <c r="C16" s="73"/>
      <c r="D16" s="73"/>
      <c r="E16" s="73"/>
      <c r="F16" s="73"/>
      <c r="G16" s="73"/>
      <c r="H16" s="73"/>
      <c r="I16" s="74"/>
      <c r="J16" s="32">
        <v>3</v>
      </c>
      <c r="K16" s="32">
        <v>0</v>
      </c>
      <c r="L16" s="75"/>
      <c r="M16" s="75"/>
      <c r="N16" s="76"/>
      <c r="O16" s="31">
        <v>30390794.93</v>
      </c>
      <c r="P16" s="30"/>
      <c r="Q16" s="29">
        <f>Q17+Q18</f>
        <v>12122166.450000001</v>
      </c>
      <c r="R16" s="28">
        <f>O16-Q16</f>
        <v>18268628.479999997</v>
      </c>
      <c r="S16" s="6"/>
    </row>
    <row r="17" spans="1:19" ht="12.75" customHeight="1" x14ac:dyDescent="0.25">
      <c r="A17" s="23"/>
      <c r="B17" s="67" t="s">
        <v>41</v>
      </c>
      <c r="C17" s="67"/>
      <c r="D17" s="67"/>
      <c r="E17" s="67"/>
      <c r="F17" s="67"/>
      <c r="G17" s="67"/>
      <c r="H17" s="67"/>
      <c r="I17" s="61"/>
      <c r="J17" s="36">
        <v>3</v>
      </c>
      <c r="K17" s="36">
        <v>9</v>
      </c>
      <c r="L17" s="68"/>
      <c r="M17" s="68"/>
      <c r="N17" s="64"/>
      <c r="O17" s="35">
        <v>29936485.329999998</v>
      </c>
      <c r="P17" s="30"/>
      <c r="Q17" s="34">
        <v>11790319.220000001</v>
      </c>
      <c r="R17" s="33">
        <f>O17-Q17</f>
        <v>18146166.109999999</v>
      </c>
      <c r="S17" s="6"/>
    </row>
    <row r="18" spans="1:19" ht="21.75" customHeight="1" x14ac:dyDescent="0.25">
      <c r="A18" s="23"/>
      <c r="B18" s="67" t="s">
        <v>40</v>
      </c>
      <c r="C18" s="67"/>
      <c r="D18" s="67"/>
      <c r="E18" s="67"/>
      <c r="F18" s="67"/>
      <c r="G18" s="67"/>
      <c r="H18" s="67"/>
      <c r="I18" s="61"/>
      <c r="J18" s="36">
        <v>3</v>
      </c>
      <c r="K18" s="36">
        <v>14</v>
      </c>
      <c r="L18" s="68"/>
      <c r="M18" s="68"/>
      <c r="N18" s="64"/>
      <c r="O18" s="35">
        <v>454309.6</v>
      </c>
      <c r="P18" s="30"/>
      <c r="Q18" s="34">
        <v>331847.23</v>
      </c>
      <c r="R18" s="33">
        <f>O18-Q18</f>
        <v>122462.37</v>
      </c>
      <c r="S18" s="6"/>
    </row>
    <row r="19" spans="1:19" ht="12.75" customHeight="1" x14ac:dyDescent="0.25">
      <c r="A19" s="23"/>
      <c r="B19" s="73" t="s">
        <v>39</v>
      </c>
      <c r="C19" s="73"/>
      <c r="D19" s="73"/>
      <c r="E19" s="73"/>
      <c r="F19" s="73"/>
      <c r="G19" s="73"/>
      <c r="H19" s="73"/>
      <c r="I19" s="74"/>
      <c r="J19" s="32">
        <v>4</v>
      </c>
      <c r="K19" s="32">
        <v>0</v>
      </c>
      <c r="L19" s="75"/>
      <c r="M19" s="75"/>
      <c r="N19" s="76"/>
      <c r="O19" s="31">
        <v>361051329.33999997</v>
      </c>
      <c r="P19" s="30"/>
      <c r="Q19" s="29">
        <f>Q20+Q21+Q22</f>
        <v>79605154.629999995</v>
      </c>
      <c r="R19" s="28">
        <f>O19-Q19</f>
        <v>281446174.70999998</v>
      </c>
      <c r="S19" s="6"/>
    </row>
    <row r="20" spans="1:19" ht="12.75" customHeight="1" x14ac:dyDescent="0.25">
      <c r="A20" s="23"/>
      <c r="B20" s="67" t="s">
        <v>38</v>
      </c>
      <c r="C20" s="67"/>
      <c r="D20" s="67"/>
      <c r="E20" s="67"/>
      <c r="F20" s="67"/>
      <c r="G20" s="67"/>
      <c r="H20" s="67"/>
      <c r="I20" s="61"/>
      <c r="J20" s="36">
        <v>4</v>
      </c>
      <c r="K20" s="36">
        <v>8</v>
      </c>
      <c r="L20" s="68"/>
      <c r="M20" s="68"/>
      <c r="N20" s="64"/>
      <c r="O20" s="35">
        <v>9200000</v>
      </c>
      <c r="P20" s="30"/>
      <c r="Q20" s="34">
        <v>3018798.82</v>
      </c>
      <c r="R20" s="33">
        <f>O20-Q20</f>
        <v>6181201.1799999997</v>
      </c>
      <c r="S20" s="6"/>
    </row>
    <row r="21" spans="1:19" ht="12.75" customHeight="1" x14ac:dyDescent="0.25">
      <c r="A21" s="23"/>
      <c r="B21" s="67" t="s">
        <v>37</v>
      </c>
      <c r="C21" s="67"/>
      <c r="D21" s="67"/>
      <c r="E21" s="67"/>
      <c r="F21" s="67"/>
      <c r="G21" s="67"/>
      <c r="H21" s="67"/>
      <c r="I21" s="61"/>
      <c r="J21" s="36">
        <v>4</v>
      </c>
      <c r="K21" s="36">
        <v>9</v>
      </c>
      <c r="L21" s="68"/>
      <c r="M21" s="68"/>
      <c r="N21" s="64"/>
      <c r="O21" s="35">
        <v>321389702.25999999</v>
      </c>
      <c r="P21" s="30"/>
      <c r="Q21" s="34">
        <v>63199192.490000002</v>
      </c>
      <c r="R21" s="33">
        <f t="shared" ref="R21:R22" si="1">O21-Q21</f>
        <v>258190509.76999998</v>
      </c>
      <c r="S21" s="6"/>
    </row>
    <row r="22" spans="1:19" ht="12.75" customHeight="1" x14ac:dyDescent="0.25">
      <c r="A22" s="23"/>
      <c r="B22" s="67" t="s">
        <v>36</v>
      </c>
      <c r="C22" s="67"/>
      <c r="D22" s="67"/>
      <c r="E22" s="67"/>
      <c r="F22" s="67"/>
      <c r="G22" s="67"/>
      <c r="H22" s="67"/>
      <c r="I22" s="61"/>
      <c r="J22" s="36">
        <v>4</v>
      </c>
      <c r="K22" s="36">
        <v>12</v>
      </c>
      <c r="L22" s="68"/>
      <c r="M22" s="68"/>
      <c r="N22" s="64"/>
      <c r="O22" s="35">
        <v>30461627.079999998</v>
      </c>
      <c r="P22" s="30"/>
      <c r="Q22" s="34">
        <v>13387163.32</v>
      </c>
      <c r="R22" s="33">
        <f t="shared" si="1"/>
        <v>17074463.759999998</v>
      </c>
      <c r="S22" s="6"/>
    </row>
    <row r="23" spans="1:19" ht="12.75" customHeight="1" x14ac:dyDescent="0.25">
      <c r="A23" s="23"/>
      <c r="B23" s="73" t="s">
        <v>35</v>
      </c>
      <c r="C23" s="73"/>
      <c r="D23" s="73"/>
      <c r="E23" s="73"/>
      <c r="F23" s="73"/>
      <c r="G23" s="73"/>
      <c r="H23" s="73"/>
      <c r="I23" s="74"/>
      <c r="J23" s="32">
        <v>5</v>
      </c>
      <c r="K23" s="32">
        <v>0</v>
      </c>
      <c r="L23" s="75"/>
      <c r="M23" s="75"/>
      <c r="N23" s="76"/>
      <c r="O23" s="31">
        <v>288791195.70999998</v>
      </c>
      <c r="P23" s="30"/>
      <c r="Q23" s="29">
        <f>Q24+Q25+Q26+Q27</f>
        <v>144465803.78999999</v>
      </c>
      <c r="R23" s="28">
        <f>O23-Q23</f>
        <v>144325391.91999999</v>
      </c>
      <c r="S23" s="6"/>
    </row>
    <row r="24" spans="1:19" ht="12.75" customHeight="1" x14ac:dyDescent="0.25">
      <c r="A24" s="23"/>
      <c r="B24" s="67" t="s">
        <v>34</v>
      </c>
      <c r="C24" s="67"/>
      <c r="D24" s="67"/>
      <c r="E24" s="67"/>
      <c r="F24" s="67"/>
      <c r="G24" s="67"/>
      <c r="H24" s="67"/>
      <c r="I24" s="61"/>
      <c r="J24" s="36">
        <v>5</v>
      </c>
      <c r="K24" s="36">
        <v>1</v>
      </c>
      <c r="L24" s="68"/>
      <c r="M24" s="68"/>
      <c r="N24" s="64"/>
      <c r="O24" s="35">
        <v>169773633.88</v>
      </c>
      <c r="P24" s="30"/>
      <c r="Q24" s="34">
        <v>111804999.58</v>
      </c>
      <c r="R24" s="33">
        <f>O24-Q24</f>
        <v>57968634.299999997</v>
      </c>
      <c r="S24" s="6"/>
    </row>
    <row r="25" spans="1:19" ht="12.75" customHeight="1" x14ac:dyDescent="0.25">
      <c r="A25" s="23"/>
      <c r="B25" s="67" t="s">
        <v>33</v>
      </c>
      <c r="C25" s="67"/>
      <c r="D25" s="67"/>
      <c r="E25" s="67"/>
      <c r="F25" s="67"/>
      <c r="G25" s="67"/>
      <c r="H25" s="67"/>
      <c r="I25" s="61"/>
      <c r="J25" s="36">
        <v>5</v>
      </c>
      <c r="K25" s="36">
        <v>2</v>
      </c>
      <c r="L25" s="68"/>
      <c r="M25" s="68"/>
      <c r="N25" s="64"/>
      <c r="O25" s="35">
        <v>89239.29</v>
      </c>
      <c r="P25" s="30"/>
      <c r="Q25" s="34">
        <v>50185</v>
      </c>
      <c r="R25" s="33">
        <f t="shared" ref="R25:R27" si="2">O25-Q25</f>
        <v>39054.289999999994</v>
      </c>
      <c r="S25" s="6"/>
    </row>
    <row r="26" spans="1:19" ht="12.75" customHeight="1" x14ac:dyDescent="0.25">
      <c r="A26" s="23"/>
      <c r="B26" s="67" t="s">
        <v>32</v>
      </c>
      <c r="C26" s="67"/>
      <c r="D26" s="67"/>
      <c r="E26" s="67"/>
      <c r="F26" s="67"/>
      <c r="G26" s="67"/>
      <c r="H26" s="67"/>
      <c r="I26" s="61"/>
      <c r="J26" s="36">
        <v>5</v>
      </c>
      <c r="K26" s="36">
        <v>3</v>
      </c>
      <c r="L26" s="68"/>
      <c r="M26" s="68"/>
      <c r="N26" s="64"/>
      <c r="O26" s="35">
        <v>113173029.45999999</v>
      </c>
      <c r="P26" s="30"/>
      <c r="Q26" s="34">
        <v>29658068.710000001</v>
      </c>
      <c r="R26" s="33">
        <f t="shared" si="2"/>
        <v>83514960.75</v>
      </c>
      <c r="S26" s="6"/>
    </row>
    <row r="27" spans="1:19" ht="21.75" customHeight="1" x14ac:dyDescent="0.25">
      <c r="A27" s="23"/>
      <c r="B27" s="67" t="s">
        <v>31</v>
      </c>
      <c r="C27" s="67"/>
      <c r="D27" s="67"/>
      <c r="E27" s="67"/>
      <c r="F27" s="67"/>
      <c r="G27" s="67"/>
      <c r="H27" s="67"/>
      <c r="I27" s="61"/>
      <c r="J27" s="36">
        <v>5</v>
      </c>
      <c r="K27" s="36">
        <v>5</v>
      </c>
      <c r="L27" s="68"/>
      <c r="M27" s="68"/>
      <c r="N27" s="64"/>
      <c r="O27" s="35">
        <v>5755293.0800000001</v>
      </c>
      <c r="P27" s="30"/>
      <c r="Q27" s="34">
        <v>2952550.5</v>
      </c>
      <c r="R27" s="33">
        <f t="shared" si="2"/>
        <v>2802742.58</v>
      </c>
      <c r="S27" s="6"/>
    </row>
    <row r="28" spans="1:19" ht="12.75" customHeight="1" x14ac:dyDescent="0.25">
      <c r="A28" s="23"/>
      <c r="B28" s="73" t="s">
        <v>30</v>
      </c>
      <c r="C28" s="73"/>
      <c r="D28" s="73"/>
      <c r="E28" s="73"/>
      <c r="F28" s="73"/>
      <c r="G28" s="73"/>
      <c r="H28" s="73"/>
      <c r="I28" s="74"/>
      <c r="J28" s="32">
        <v>6</v>
      </c>
      <c r="K28" s="32">
        <v>0</v>
      </c>
      <c r="L28" s="75"/>
      <c r="M28" s="75"/>
      <c r="N28" s="76"/>
      <c r="O28" s="31">
        <v>24039244.940000001</v>
      </c>
      <c r="P28" s="30"/>
      <c r="Q28" s="29">
        <f>Q29</f>
        <v>9128752.8499999996</v>
      </c>
      <c r="R28" s="28">
        <f>O28-Q28</f>
        <v>14910492.090000002</v>
      </c>
      <c r="S28" s="6"/>
    </row>
    <row r="29" spans="1:19" ht="12.75" customHeight="1" x14ac:dyDescent="0.25">
      <c r="A29" s="23"/>
      <c r="B29" s="67" t="s">
        <v>29</v>
      </c>
      <c r="C29" s="67"/>
      <c r="D29" s="67"/>
      <c r="E29" s="67"/>
      <c r="F29" s="67"/>
      <c r="G29" s="67"/>
      <c r="H29" s="67"/>
      <c r="I29" s="61"/>
      <c r="J29" s="36">
        <v>6</v>
      </c>
      <c r="K29" s="36">
        <v>5</v>
      </c>
      <c r="L29" s="68"/>
      <c r="M29" s="68"/>
      <c r="N29" s="64"/>
      <c r="O29" s="35">
        <v>24039244.940000001</v>
      </c>
      <c r="P29" s="30"/>
      <c r="Q29" s="34">
        <v>9128752.8499999996</v>
      </c>
      <c r="R29" s="33">
        <f>O29-Q29</f>
        <v>14910492.090000002</v>
      </c>
      <c r="S29" s="6"/>
    </row>
    <row r="30" spans="1:19" ht="12.75" customHeight="1" x14ac:dyDescent="0.25">
      <c r="A30" s="23"/>
      <c r="B30" s="73" t="s">
        <v>28</v>
      </c>
      <c r="C30" s="73"/>
      <c r="D30" s="73"/>
      <c r="E30" s="73"/>
      <c r="F30" s="73"/>
      <c r="G30" s="73"/>
      <c r="H30" s="73"/>
      <c r="I30" s="74"/>
      <c r="J30" s="32">
        <v>7</v>
      </c>
      <c r="K30" s="32">
        <v>0</v>
      </c>
      <c r="L30" s="75"/>
      <c r="M30" s="75"/>
      <c r="N30" s="76"/>
      <c r="O30" s="31">
        <v>2486081951.7399998</v>
      </c>
      <c r="P30" s="30"/>
      <c r="Q30" s="29">
        <f>Q31+Q32+Q33+Q34+Q35</f>
        <v>1279571301.8900001</v>
      </c>
      <c r="R30" s="28">
        <f>O30-Q30</f>
        <v>1206510649.8499997</v>
      </c>
      <c r="S30" s="6"/>
    </row>
    <row r="31" spans="1:19" ht="12.75" customHeight="1" x14ac:dyDescent="0.25">
      <c r="A31" s="23"/>
      <c r="B31" s="67" t="s">
        <v>27</v>
      </c>
      <c r="C31" s="67"/>
      <c r="D31" s="67"/>
      <c r="E31" s="67"/>
      <c r="F31" s="67"/>
      <c r="G31" s="67"/>
      <c r="H31" s="67"/>
      <c r="I31" s="61"/>
      <c r="J31" s="36">
        <v>7</v>
      </c>
      <c r="K31" s="36">
        <v>1</v>
      </c>
      <c r="L31" s="68"/>
      <c r="M31" s="68"/>
      <c r="N31" s="64"/>
      <c r="O31" s="35">
        <v>990951556.12</v>
      </c>
      <c r="P31" s="30"/>
      <c r="Q31" s="34">
        <v>480598290.16000003</v>
      </c>
      <c r="R31" s="33">
        <f>O31-Q31</f>
        <v>510353265.95999998</v>
      </c>
      <c r="S31" s="6"/>
    </row>
    <row r="32" spans="1:19" ht="12.75" customHeight="1" x14ac:dyDescent="0.25">
      <c r="A32" s="23"/>
      <c r="B32" s="67" t="s">
        <v>26</v>
      </c>
      <c r="C32" s="67"/>
      <c r="D32" s="67"/>
      <c r="E32" s="67"/>
      <c r="F32" s="67"/>
      <c r="G32" s="67"/>
      <c r="H32" s="67"/>
      <c r="I32" s="61"/>
      <c r="J32" s="36">
        <v>7</v>
      </c>
      <c r="K32" s="36">
        <v>2</v>
      </c>
      <c r="L32" s="68"/>
      <c r="M32" s="68"/>
      <c r="N32" s="64"/>
      <c r="O32" s="35">
        <v>1171240328.1800001</v>
      </c>
      <c r="P32" s="30"/>
      <c r="Q32" s="34">
        <v>633793776.49000001</v>
      </c>
      <c r="R32" s="33">
        <f t="shared" ref="R32:R35" si="3">O32-Q32</f>
        <v>537446551.69000006</v>
      </c>
      <c r="S32" s="6"/>
    </row>
    <row r="33" spans="1:19" ht="12.75" customHeight="1" x14ac:dyDescent="0.25">
      <c r="A33" s="23"/>
      <c r="B33" s="67" t="s">
        <v>25</v>
      </c>
      <c r="C33" s="67"/>
      <c r="D33" s="67"/>
      <c r="E33" s="67"/>
      <c r="F33" s="67"/>
      <c r="G33" s="67"/>
      <c r="H33" s="67"/>
      <c r="I33" s="61"/>
      <c r="J33" s="36">
        <v>7</v>
      </c>
      <c r="K33" s="36">
        <v>3</v>
      </c>
      <c r="L33" s="68"/>
      <c r="M33" s="68"/>
      <c r="N33" s="64"/>
      <c r="O33" s="35">
        <v>274408063.66000003</v>
      </c>
      <c r="P33" s="30"/>
      <c r="Q33" s="34">
        <v>139578956.61000001</v>
      </c>
      <c r="R33" s="33">
        <f t="shared" si="3"/>
        <v>134829107.05000001</v>
      </c>
      <c r="S33" s="6"/>
    </row>
    <row r="34" spans="1:19" ht="12.75" customHeight="1" x14ac:dyDescent="0.25">
      <c r="A34" s="23"/>
      <c r="B34" s="67" t="s">
        <v>24</v>
      </c>
      <c r="C34" s="67"/>
      <c r="D34" s="67"/>
      <c r="E34" s="67"/>
      <c r="F34" s="67"/>
      <c r="G34" s="67"/>
      <c r="H34" s="67"/>
      <c r="I34" s="61"/>
      <c r="J34" s="36">
        <v>7</v>
      </c>
      <c r="K34" s="36">
        <v>7</v>
      </c>
      <c r="L34" s="68"/>
      <c r="M34" s="68"/>
      <c r="N34" s="64"/>
      <c r="O34" s="35">
        <v>546527.63</v>
      </c>
      <c r="P34" s="30"/>
      <c r="Q34" s="34">
        <v>279828.82</v>
      </c>
      <c r="R34" s="33">
        <f t="shared" si="3"/>
        <v>266698.81</v>
      </c>
      <c r="S34" s="6"/>
    </row>
    <row r="35" spans="1:19" ht="12.75" customHeight="1" x14ac:dyDescent="0.25">
      <c r="A35" s="23"/>
      <c r="B35" s="67" t="s">
        <v>23</v>
      </c>
      <c r="C35" s="67"/>
      <c r="D35" s="67"/>
      <c r="E35" s="67"/>
      <c r="F35" s="67"/>
      <c r="G35" s="67"/>
      <c r="H35" s="67"/>
      <c r="I35" s="61"/>
      <c r="J35" s="36">
        <v>7</v>
      </c>
      <c r="K35" s="36">
        <v>9</v>
      </c>
      <c r="L35" s="68"/>
      <c r="M35" s="68"/>
      <c r="N35" s="64"/>
      <c r="O35" s="35">
        <v>48935476.149999999</v>
      </c>
      <c r="P35" s="30"/>
      <c r="Q35" s="34">
        <v>25320449.809999999</v>
      </c>
      <c r="R35" s="33">
        <f t="shared" si="3"/>
        <v>23615026.34</v>
      </c>
      <c r="S35" s="6"/>
    </row>
    <row r="36" spans="1:19" ht="12.75" customHeight="1" x14ac:dyDescent="0.25">
      <c r="A36" s="23"/>
      <c r="B36" s="73" t="s">
        <v>22</v>
      </c>
      <c r="C36" s="73"/>
      <c r="D36" s="73"/>
      <c r="E36" s="73"/>
      <c r="F36" s="73"/>
      <c r="G36" s="73"/>
      <c r="H36" s="73"/>
      <c r="I36" s="74"/>
      <c r="J36" s="32">
        <v>8</v>
      </c>
      <c r="K36" s="32">
        <v>0</v>
      </c>
      <c r="L36" s="75"/>
      <c r="M36" s="75"/>
      <c r="N36" s="76"/>
      <c r="O36" s="31">
        <v>151301712.09</v>
      </c>
      <c r="P36" s="30"/>
      <c r="Q36" s="29">
        <f>Q37+Q38</f>
        <v>71440902.450000003</v>
      </c>
      <c r="R36" s="28">
        <f>O36-Q36</f>
        <v>79860809.640000001</v>
      </c>
      <c r="S36" s="6"/>
    </row>
    <row r="37" spans="1:19" ht="12.75" customHeight="1" x14ac:dyDescent="0.25">
      <c r="A37" s="23"/>
      <c r="B37" s="67" t="s">
        <v>21</v>
      </c>
      <c r="C37" s="67"/>
      <c r="D37" s="67"/>
      <c r="E37" s="67"/>
      <c r="F37" s="67"/>
      <c r="G37" s="67"/>
      <c r="H37" s="67"/>
      <c r="I37" s="61"/>
      <c r="J37" s="36">
        <v>8</v>
      </c>
      <c r="K37" s="36">
        <v>1</v>
      </c>
      <c r="L37" s="68"/>
      <c r="M37" s="68"/>
      <c r="N37" s="64"/>
      <c r="O37" s="35">
        <v>151201712.09</v>
      </c>
      <c r="P37" s="30"/>
      <c r="Q37" s="34">
        <v>71440902.450000003</v>
      </c>
      <c r="R37" s="33">
        <f>O37-Q37</f>
        <v>79760809.640000001</v>
      </c>
      <c r="S37" s="6"/>
    </row>
    <row r="38" spans="1:19" ht="12.75" customHeight="1" x14ac:dyDescent="0.25">
      <c r="A38" s="23"/>
      <c r="B38" s="67" t="s">
        <v>20</v>
      </c>
      <c r="C38" s="67"/>
      <c r="D38" s="67"/>
      <c r="E38" s="67"/>
      <c r="F38" s="67"/>
      <c r="G38" s="67"/>
      <c r="H38" s="67"/>
      <c r="I38" s="61"/>
      <c r="J38" s="36">
        <v>8</v>
      </c>
      <c r="K38" s="36">
        <v>4</v>
      </c>
      <c r="L38" s="68"/>
      <c r="M38" s="68"/>
      <c r="N38" s="64"/>
      <c r="O38" s="35">
        <v>100000</v>
      </c>
      <c r="P38" s="30"/>
      <c r="Q38" s="34">
        <v>0</v>
      </c>
      <c r="R38" s="33">
        <f>O38-Q38</f>
        <v>100000</v>
      </c>
      <c r="S38" s="6"/>
    </row>
    <row r="39" spans="1:19" ht="12.75" customHeight="1" x14ac:dyDescent="0.25">
      <c r="A39" s="23"/>
      <c r="B39" s="73" t="s">
        <v>19</v>
      </c>
      <c r="C39" s="73"/>
      <c r="D39" s="73"/>
      <c r="E39" s="73"/>
      <c r="F39" s="73"/>
      <c r="G39" s="73"/>
      <c r="H39" s="73"/>
      <c r="I39" s="74"/>
      <c r="J39" s="32">
        <v>9</v>
      </c>
      <c r="K39" s="32">
        <v>0</v>
      </c>
      <c r="L39" s="75"/>
      <c r="M39" s="75"/>
      <c r="N39" s="76"/>
      <c r="O39" s="31">
        <v>50000</v>
      </c>
      <c r="P39" s="30"/>
      <c r="Q39" s="29">
        <v>0</v>
      </c>
      <c r="R39" s="28">
        <v>50000</v>
      </c>
      <c r="S39" s="6"/>
    </row>
    <row r="40" spans="1:19" ht="12.75" customHeight="1" x14ac:dyDescent="0.25">
      <c r="A40" s="23"/>
      <c r="B40" s="67" t="s">
        <v>18</v>
      </c>
      <c r="C40" s="67"/>
      <c r="D40" s="67"/>
      <c r="E40" s="67"/>
      <c r="F40" s="67"/>
      <c r="G40" s="67"/>
      <c r="H40" s="67"/>
      <c r="I40" s="61"/>
      <c r="J40" s="36">
        <v>9</v>
      </c>
      <c r="K40" s="36">
        <v>9</v>
      </c>
      <c r="L40" s="68"/>
      <c r="M40" s="68"/>
      <c r="N40" s="64"/>
      <c r="O40" s="35">
        <v>50000</v>
      </c>
      <c r="P40" s="30"/>
      <c r="Q40" s="34">
        <v>0</v>
      </c>
      <c r="R40" s="33">
        <v>50000</v>
      </c>
      <c r="S40" s="6"/>
    </row>
    <row r="41" spans="1:19" ht="12.75" customHeight="1" x14ac:dyDescent="0.25">
      <c r="A41" s="23"/>
      <c r="B41" s="73" t="s">
        <v>17</v>
      </c>
      <c r="C41" s="73"/>
      <c r="D41" s="73"/>
      <c r="E41" s="73"/>
      <c r="F41" s="73"/>
      <c r="G41" s="73"/>
      <c r="H41" s="73"/>
      <c r="I41" s="74"/>
      <c r="J41" s="32">
        <v>10</v>
      </c>
      <c r="K41" s="32">
        <v>0</v>
      </c>
      <c r="L41" s="75"/>
      <c r="M41" s="75"/>
      <c r="N41" s="76"/>
      <c r="O41" s="31">
        <v>63164374.909999996</v>
      </c>
      <c r="P41" s="30"/>
      <c r="Q41" s="29">
        <f>Q42+Q44+Q45</f>
        <v>40587350.230000004</v>
      </c>
      <c r="R41" s="28">
        <f>O41-Q41</f>
        <v>22577024.679999992</v>
      </c>
      <c r="S41" s="6"/>
    </row>
    <row r="42" spans="1:19" ht="12.75" customHeight="1" x14ac:dyDescent="0.25">
      <c r="A42" s="23"/>
      <c r="B42" s="67" t="s">
        <v>16</v>
      </c>
      <c r="C42" s="67"/>
      <c r="D42" s="67"/>
      <c r="E42" s="67"/>
      <c r="F42" s="67"/>
      <c r="G42" s="67"/>
      <c r="H42" s="67"/>
      <c r="I42" s="61"/>
      <c r="J42" s="36">
        <v>10</v>
      </c>
      <c r="K42" s="36">
        <v>1</v>
      </c>
      <c r="L42" s="68"/>
      <c r="M42" s="68"/>
      <c r="N42" s="64"/>
      <c r="O42" s="35">
        <v>6992484</v>
      </c>
      <c r="P42" s="30"/>
      <c r="Q42" s="34">
        <v>2819550</v>
      </c>
      <c r="R42" s="33">
        <f>O42-Q42</f>
        <v>4172934</v>
      </c>
      <c r="S42" s="6"/>
    </row>
    <row r="43" spans="1:19" ht="12.75" customHeight="1" x14ac:dyDescent="0.25">
      <c r="A43" s="23"/>
      <c r="B43" s="61" t="s">
        <v>15</v>
      </c>
      <c r="C43" s="62"/>
      <c r="D43" s="62"/>
      <c r="E43" s="62"/>
      <c r="F43" s="62"/>
      <c r="G43" s="62"/>
      <c r="H43" s="62"/>
      <c r="I43" s="63"/>
      <c r="J43" s="36">
        <v>10</v>
      </c>
      <c r="K43" s="36">
        <v>3</v>
      </c>
      <c r="L43" s="64"/>
      <c r="M43" s="65"/>
      <c r="N43" s="66"/>
      <c r="O43" s="35">
        <v>0</v>
      </c>
      <c r="P43" s="30"/>
      <c r="Q43" s="34"/>
      <c r="R43" s="33">
        <f t="shared" ref="R43:R45" si="4">O43-Q43</f>
        <v>0</v>
      </c>
      <c r="S43" s="6"/>
    </row>
    <row r="44" spans="1:19" ht="12.75" customHeight="1" x14ac:dyDescent="0.25">
      <c r="A44" s="23"/>
      <c r="B44" s="67" t="s">
        <v>14</v>
      </c>
      <c r="C44" s="67"/>
      <c r="D44" s="67"/>
      <c r="E44" s="67"/>
      <c r="F44" s="67"/>
      <c r="G44" s="67"/>
      <c r="H44" s="67"/>
      <c r="I44" s="61"/>
      <c r="J44" s="36">
        <v>10</v>
      </c>
      <c r="K44" s="36">
        <v>4</v>
      </c>
      <c r="L44" s="68"/>
      <c r="M44" s="68"/>
      <c r="N44" s="64"/>
      <c r="O44" s="35">
        <v>40190768.799999997</v>
      </c>
      <c r="P44" s="30"/>
      <c r="Q44" s="34">
        <v>30505387.800000001</v>
      </c>
      <c r="R44" s="33">
        <f t="shared" si="4"/>
        <v>9685380.9999999963</v>
      </c>
      <c r="S44" s="6"/>
    </row>
    <row r="45" spans="1:19" ht="12.75" customHeight="1" x14ac:dyDescent="0.25">
      <c r="A45" s="23"/>
      <c r="B45" s="67" t="s">
        <v>13</v>
      </c>
      <c r="C45" s="67"/>
      <c r="D45" s="67"/>
      <c r="E45" s="67"/>
      <c r="F45" s="67"/>
      <c r="G45" s="67"/>
      <c r="H45" s="67"/>
      <c r="I45" s="61"/>
      <c r="J45" s="36">
        <v>10</v>
      </c>
      <c r="K45" s="36">
        <v>6</v>
      </c>
      <c r="L45" s="68"/>
      <c r="M45" s="68"/>
      <c r="N45" s="64"/>
      <c r="O45" s="35">
        <v>15981122.109999999</v>
      </c>
      <c r="P45" s="30"/>
      <c r="Q45" s="34">
        <v>7262412.4299999997</v>
      </c>
      <c r="R45" s="33">
        <f t="shared" si="4"/>
        <v>8718709.6799999997</v>
      </c>
      <c r="S45" s="6"/>
    </row>
    <row r="46" spans="1:19" ht="12.75" customHeight="1" x14ac:dyDescent="0.25">
      <c r="A46" s="23"/>
      <c r="B46" s="73" t="s">
        <v>12</v>
      </c>
      <c r="C46" s="73"/>
      <c r="D46" s="73"/>
      <c r="E46" s="73"/>
      <c r="F46" s="73"/>
      <c r="G46" s="73"/>
      <c r="H46" s="73"/>
      <c r="I46" s="74"/>
      <c r="J46" s="32">
        <v>11</v>
      </c>
      <c r="K46" s="32">
        <v>0</v>
      </c>
      <c r="L46" s="75"/>
      <c r="M46" s="75"/>
      <c r="N46" s="76"/>
      <c r="O46" s="31">
        <v>78138114.010000005</v>
      </c>
      <c r="P46" s="30"/>
      <c r="Q46" s="29">
        <f>Q47+Q48</f>
        <v>32837307.439999998</v>
      </c>
      <c r="R46" s="28">
        <f t="shared" ref="R46:R52" si="5">O46-Q46</f>
        <v>45300806.570000008</v>
      </c>
      <c r="S46" s="6"/>
    </row>
    <row r="47" spans="1:19" ht="12.75" customHeight="1" x14ac:dyDescent="0.25">
      <c r="A47" s="23"/>
      <c r="B47" s="67" t="s">
        <v>11</v>
      </c>
      <c r="C47" s="67"/>
      <c r="D47" s="67"/>
      <c r="E47" s="67"/>
      <c r="F47" s="67"/>
      <c r="G47" s="67"/>
      <c r="H47" s="67"/>
      <c r="I47" s="61"/>
      <c r="J47" s="36">
        <v>11</v>
      </c>
      <c r="K47" s="36">
        <v>1</v>
      </c>
      <c r="L47" s="68"/>
      <c r="M47" s="68"/>
      <c r="N47" s="64"/>
      <c r="O47" s="35">
        <v>74474855.540000007</v>
      </c>
      <c r="P47" s="30"/>
      <c r="Q47" s="34">
        <v>30849194.219999999</v>
      </c>
      <c r="R47" s="33">
        <f t="shared" si="5"/>
        <v>43625661.320000008</v>
      </c>
      <c r="S47" s="6"/>
    </row>
    <row r="48" spans="1:19" ht="21.75" customHeight="1" x14ac:dyDescent="0.25">
      <c r="A48" s="23"/>
      <c r="B48" s="67" t="s">
        <v>10</v>
      </c>
      <c r="C48" s="67"/>
      <c r="D48" s="67"/>
      <c r="E48" s="67"/>
      <c r="F48" s="67"/>
      <c r="G48" s="67"/>
      <c r="H48" s="67"/>
      <c r="I48" s="61"/>
      <c r="J48" s="36">
        <v>11</v>
      </c>
      <c r="K48" s="36">
        <v>5</v>
      </c>
      <c r="L48" s="68"/>
      <c r="M48" s="68"/>
      <c r="N48" s="64"/>
      <c r="O48" s="35">
        <v>3663258.47</v>
      </c>
      <c r="P48" s="30"/>
      <c r="Q48" s="34">
        <v>1988113.22</v>
      </c>
      <c r="R48" s="33">
        <f t="shared" si="5"/>
        <v>1675145.2500000002</v>
      </c>
      <c r="S48" s="6"/>
    </row>
    <row r="49" spans="1:19" ht="12.75" customHeight="1" x14ac:dyDescent="0.25">
      <c r="A49" s="23"/>
      <c r="B49" s="73" t="s">
        <v>9</v>
      </c>
      <c r="C49" s="73"/>
      <c r="D49" s="73"/>
      <c r="E49" s="73"/>
      <c r="F49" s="73"/>
      <c r="G49" s="73"/>
      <c r="H49" s="73"/>
      <c r="I49" s="74"/>
      <c r="J49" s="32">
        <v>12</v>
      </c>
      <c r="K49" s="32">
        <v>0</v>
      </c>
      <c r="L49" s="75"/>
      <c r="M49" s="75"/>
      <c r="N49" s="76"/>
      <c r="O49" s="31">
        <v>1299905</v>
      </c>
      <c r="P49" s="30"/>
      <c r="Q49" s="29">
        <f>Q50</f>
        <v>358589.2</v>
      </c>
      <c r="R49" s="28">
        <f t="shared" si="5"/>
        <v>941315.8</v>
      </c>
      <c r="S49" s="6"/>
    </row>
    <row r="50" spans="1:19" ht="21.75" customHeight="1" x14ac:dyDescent="0.25">
      <c r="A50" s="23"/>
      <c r="B50" s="67" t="s">
        <v>8</v>
      </c>
      <c r="C50" s="67"/>
      <c r="D50" s="67"/>
      <c r="E50" s="67"/>
      <c r="F50" s="67"/>
      <c r="G50" s="67"/>
      <c r="H50" s="67"/>
      <c r="I50" s="61"/>
      <c r="J50" s="36">
        <v>12</v>
      </c>
      <c r="K50" s="36">
        <v>4</v>
      </c>
      <c r="L50" s="68"/>
      <c r="M50" s="68"/>
      <c r="N50" s="64"/>
      <c r="O50" s="35">
        <v>1299905</v>
      </c>
      <c r="P50" s="30"/>
      <c r="Q50" s="34">
        <v>358589.2</v>
      </c>
      <c r="R50" s="33">
        <f t="shared" si="5"/>
        <v>941315.8</v>
      </c>
      <c r="S50" s="6"/>
    </row>
    <row r="51" spans="1:19" ht="21.75" customHeight="1" x14ac:dyDescent="0.25">
      <c r="A51" s="23"/>
      <c r="B51" s="73" t="s">
        <v>7</v>
      </c>
      <c r="C51" s="73"/>
      <c r="D51" s="73"/>
      <c r="E51" s="73"/>
      <c r="F51" s="73"/>
      <c r="G51" s="73"/>
      <c r="H51" s="73"/>
      <c r="I51" s="74"/>
      <c r="J51" s="32">
        <v>13</v>
      </c>
      <c r="K51" s="32">
        <v>0</v>
      </c>
      <c r="L51" s="75"/>
      <c r="M51" s="75"/>
      <c r="N51" s="76"/>
      <c r="O51" s="31">
        <v>709883.06</v>
      </c>
      <c r="P51" s="30"/>
      <c r="Q51" s="29">
        <f>Q52</f>
        <v>8076.28</v>
      </c>
      <c r="R51" s="28">
        <f t="shared" si="5"/>
        <v>701806.78</v>
      </c>
      <c r="S51" s="6"/>
    </row>
    <row r="52" spans="1:19" ht="21.75" customHeight="1" thickBot="1" x14ac:dyDescent="0.3">
      <c r="A52" s="23"/>
      <c r="B52" s="69" t="s">
        <v>6</v>
      </c>
      <c r="C52" s="69"/>
      <c r="D52" s="69"/>
      <c r="E52" s="69"/>
      <c r="F52" s="69"/>
      <c r="G52" s="69"/>
      <c r="H52" s="69"/>
      <c r="I52" s="70"/>
      <c r="J52" s="27">
        <v>13</v>
      </c>
      <c r="K52" s="27">
        <v>1</v>
      </c>
      <c r="L52" s="71"/>
      <c r="M52" s="71"/>
      <c r="N52" s="72"/>
      <c r="O52" s="26">
        <v>709883.06</v>
      </c>
      <c r="P52" s="25"/>
      <c r="Q52" s="24">
        <v>8076.28</v>
      </c>
      <c r="R52" s="59">
        <f t="shared" si="5"/>
        <v>701806.78</v>
      </c>
      <c r="S52" s="6"/>
    </row>
    <row r="53" spans="1:19" ht="13.2" hidden="1" customHeight="1" x14ac:dyDescent="0.25">
      <c r="A53" s="23"/>
      <c r="B53" s="2"/>
      <c r="C53" s="22"/>
      <c r="D53" s="20"/>
      <c r="E53" s="20"/>
      <c r="F53" s="20"/>
      <c r="G53" s="20"/>
      <c r="H53" s="20"/>
      <c r="I53" s="21"/>
      <c r="J53" s="20">
        <v>0</v>
      </c>
      <c r="K53" s="20">
        <v>0</v>
      </c>
      <c r="L53" s="20"/>
      <c r="M53" s="20"/>
      <c r="N53" s="20"/>
      <c r="O53" s="19">
        <v>3879024359.6399999</v>
      </c>
      <c r="P53" s="18"/>
      <c r="Q53" s="17">
        <v>3811224485.3400002</v>
      </c>
      <c r="R53" s="16">
        <v>3545050808.21</v>
      </c>
      <c r="S53" s="6"/>
    </row>
    <row r="54" spans="1:19" ht="13.2" hidden="1" customHeight="1" x14ac:dyDescent="0.25">
      <c r="A54" s="15"/>
      <c r="B54" s="14"/>
      <c r="C54" s="13" t="s">
        <v>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1" t="s">
        <v>4</v>
      </c>
      <c r="O54" s="10">
        <v>3879024359.6399999</v>
      </c>
      <c r="P54" s="9"/>
      <c r="Q54" s="8">
        <v>0</v>
      </c>
      <c r="R54" s="7">
        <v>0</v>
      </c>
      <c r="S54" s="6"/>
    </row>
    <row r="55" spans="1:19" ht="12.75" customHeight="1" x14ac:dyDescent="0.25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"/>
    </row>
    <row r="56" spans="1:19" ht="11.25" customHeight="1" x14ac:dyDescent="0.25">
      <c r="A56" s="77"/>
      <c r="B56" s="77"/>
      <c r="C56" s="77"/>
      <c r="D56" s="77"/>
      <c r="E56" s="4"/>
      <c r="F56" s="4"/>
      <c r="G56" s="4"/>
      <c r="H56" s="4"/>
      <c r="I56" s="4"/>
      <c r="J56" s="4"/>
      <c r="K56" s="1"/>
      <c r="L56" s="3"/>
      <c r="M56" s="1"/>
      <c r="N56" s="3" t="s">
        <v>3</v>
      </c>
      <c r="O56" s="3"/>
      <c r="P56" s="1"/>
      <c r="Q56" s="1"/>
      <c r="R56" s="1"/>
      <c r="S56" s="1"/>
    </row>
    <row r="57" spans="1:19" ht="11.25" customHeight="1" x14ac:dyDescent="0.25">
      <c r="A57" s="4"/>
      <c r="B57" s="4"/>
      <c r="C57" s="4"/>
      <c r="D57" s="4"/>
      <c r="E57" s="4"/>
      <c r="F57" s="2"/>
      <c r="G57" s="1"/>
      <c r="H57" s="1"/>
      <c r="I57" s="1"/>
      <c r="J57" s="3"/>
      <c r="K57" s="3"/>
      <c r="L57" s="1"/>
      <c r="M57" s="1"/>
      <c r="N57" s="3" t="s">
        <v>1</v>
      </c>
      <c r="O57" s="3"/>
      <c r="P57" s="1"/>
      <c r="Q57" s="1"/>
      <c r="R57" s="1"/>
      <c r="S57" s="1"/>
    </row>
    <row r="58" spans="1:19" ht="11.25" customHeight="1" x14ac:dyDescent="0.25">
      <c r="A58" s="78"/>
      <c r="B58" s="78"/>
      <c r="C58" s="78"/>
      <c r="D58" s="78"/>
      <c r="E58" s="4"/>
      <c r="F58" s="4"/>
      <c r="G58" s="4"/>
      <c r="H58" s="4"/>
      <c r="I58" s="4"/>
      <c r="J58" s="3"/>
      <c r="K58" s="2"/>
      <c r="L58" s="1"/>
      <c r="M58" s="1"/>
      <c r="N58" s="3" t="s">
        <v>2</v>
      </c>
      <c r="O58" s="3"/>
      <c r="P58" s="1"/>
      <c r="Q58" s="1"/>
      <c r="R58" s="1"/>
      <c r="S58" s="1"/>
    </row>
    <row r="59" spans="1:19" ht="11.25" customHeight="1" x14ac:dyDescent="0.25">
      <c r="A59" s="2"/>
      <c r="B59" s="2"/>
      <c r="C59" s="2"/>
      <c r="D59" s="2"/>
      <c r="E59" s="2"/>
      <c r="F59" s="2"/>
      <c r="G59" s="1"/>
      <c r="H59" s="1"/>
      <c r="I59" s="1"/>
      <c r="J59" s="3"/>
      <c r="K59" s="3"/>
      <c r="L59" s="1"/>
      <c r="M59" s="1"/>
      <c r="N59" s="3" t="s">
        <v>1</v>
      </c>
      <c r="O59" s="3"/>
      <c r="P59" s="1"/>
      <c r="Q59" s="1"/>
      <c r="R59" s="1"/>
      <c r="S59" s="1"/>
    </row>
    <row r="60" spans="1:19" ht="11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</row>
    <row r="61" spans="1:19" ht="3.6" customHeight="1" x14ac:dyDescent="0.25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</sheetData>
  <mergeCells count="95">
    <mergeCell ref="A56:D56"/>
    <mergeCell ref="A58:D58"/>
    <mergeCell ref="B7:I7"/>
    <mergeCell ref="L7:N7"/>
    <mergeCell ref="B8:I8"/>
    <mergeCell ref="L8:N8"/>
    <mergeCell ref="B16:I16"/>
    <mergeCell ref="L16:N16"/>
    <mergeCell ref="B19:I19"/>
    <mergeCell ref="L19:N19"/>
    <mergeCell ref="B23:I23"/>
    <mergeCell ref="L23:N23"/>
    <mergeCell ref="B28:I28"/>
    <mergeCell ref="L28:N28"/>
    <mergeCell ref="B30:I30"/>
    <mergeCell ref="L30:N30"/>
    <mergeCell ref="L29:N29"/>
    <mergeCell ref="B31:I31"/>
    <mergeCell ref="L31:N31"/>
    <mergeCell ref="B32:I32"/>
    <mergeCell ref="L32:N32"/>
    <mergeCell ref="B41:I41"/>
    <mergeCell ref="L41:N41"/>
    <mergeCell ref="B38:I38"/>
    <mergeCell ref="L38:N38"/>
    <mergeCell ref="B40:I40"/>
    <mergeCell ref="L40:N40"/>
    <mergeCell ref="B39:I39"/>
    <mergeCell ref="L39:N39"/>
    <mergeCell ref="B9:I9"/>
    <mergeCell ref="L9:N9"/>
    <mergeCell ref="B10:I10"/>
    <mergeCell ref="L10:N10"/>
    <mergeCell ref="B11:I11"/>
    <mergeCell ref="L11:N11"/>
    <mergeCell ref="B12:I12"/>
    <mergeCell ref="L12:N12"/>
    <mergeCell ref="B13:I13"/>
    <mergeCell ref="L13:N13"/>
    <mergeCell ref="B14:I14"/>
    <mergeCell ref="L14:N14"/>
    <mergeCell ref="B15:I15"/>
    <mergeCell ref="L15:N15"/>
    <mergeCell ref="B17:I17"/>
    <mergeCell ref="L17:N17"/>
    <mergeCell ref="B18:I18"/>
    <mergeCell ref="L18:N18"/>
    <mergeCell ref="L35:N35"/>
    <mergeCell ref="B20:I20"/>
    <mergeCell ref="L20:N20"/>
    <mergeCell ref="B21:I21"/>
    <mergeCell ref="L21:N21"/>
    <mergeCell ref="B22:I22"/>
    <mergeCell ref="L22:N22"/>
    <mergeCell ref="B24:I24"/>
    <mergeCell ref="L24:N24"/>
    <mergeCell ref="B25:I25"/>
    <mergeCell ref="L25:N25"/>
    <mergeCell ref="B26:I26"/>
    <mergeCell ref="L26:N26"/>
    <mergeCell ref="B27:I27"/>
    <mergeCell ref="L27:N27"/>
    <mergeCell ref="B29:I29"/>
    <mergeCell ref="B52:I52"/>
    <mergeCell ref="L52:N52"/>
    <mergeCell ref="B45:I45"/>
    <mergeCell ref="L45:N45"/>
    <mergeCell ref="B47:I47"/>
    <mergeCell ref="L47:N47"/>
    <mergeCell ref="B48:I48"/>
    <mergeCell ref="L48:N48"/>
    <mergeCell ref="B46:I46"/>
    <mergeCell ref="L46:N46"/>
    <mergeCell ref="B49:I49"/>
    <mergeCell ref="L49:N49"/>
    <mergeCell ref="B51:I51"/>
    <mergeCell ref="L51:N51"/>
    <mergeCell ref="B50:I50"/>
    <mergeCell ref="L50:N50"/>
    <mergeCell ref="A3:R3"/>
    <mergeCell ref="B43:I43"/>
    <mergeCell ref="L43:N43"/>
    <mergeCell ref="B44:I44"/>
    <mergeCell ref="L44:N44"/>
    <mergeCell ref="B37:I37"/>
    <mergeCell ref="L37:N37"/>
    <mergeCell ref="B36:I36"/>
    <mergeCell ref="L36:N36"/>
    <mergeCell ref="B42:I42"/>
    <mergeCell ref="L42:N42"/>
    <mergeCell ref="B33:I33"/>
    <mergeCell ref="L33:N33"/>
    <mergeCell ref="B34:I34"/>
    <mergeCell ref="L34:N34"/>
    <mergeCell ref="B35:I35"/>
  </mergeCells>
  <pageMargins left="0.39370078740157499" right="0.39370078740157499" top="0.999999984981507" bottom="0.999999984981507" header="0.499999992490753" footer="0.499999992490753"/>
  <pageSetup paperSize="9" scale="99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(ФКР)_4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Наталья Анатольевна</dc:creator>
  <cp:lastModifiedBy>Павленко Наталья Анатольевна</cp:lastModifiedBy>
  <dcterms:created xsi:type="dcterms:W3CDTF">2025-07-11T03:21:40Z</dcterms:created>
  <dcterms:modified xsi:type="dcterms:W3CDTF">2025-07-11T03:37:37Z</dcterms:modified>
</cp:coreProperties>
</file>