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Комитет по финансам\! Председатель КФ Егорова Е.Г\бюджет 2025 год\Постановление -исполнение\9 месяцев\"/>
    </mc:Choice>
  </mc:AlternateContent>
  <xr:revisionPtr revIDLastSave="0" documentId="13_ncr:1_{720C50B4-1F55-4F9F-91A2-2E63F6B461B8}" xr6:coauthVersionLast="47" xr6:coauthVersionMax="47" xr10:uidLastSave="{00000000-0000-0000-0000-000000000000}"/>
  <bookViews>
    <workbookView xWindow="-113" yWindow="-113" windowWidth="24267" windowHeight="13148" xr2:uid="{41EF6031-DF49-4EE4-89D6-CAB8D2600BEE}"/>
  </bookViews>
  <sheets>
    <sheet name="СРБ на год (ФКР)_4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" l="1"/>
  <c r="P51" i="1"/>
  <c r="O51" i="1"/>
  <c r="P49" i="1"/>
  <c r="O49" i="1"/>
  <c r="P46" i="1"/>
  <c r="O46" i="1"/>
  <c r="P41" i="1"/>
  <c r="O41" i="1"/>
  <c r="P39" i="1"/>
  <c r="P36" i="1"/>
  <c r="O36" i="1"/>
  <c r="P30" i="1"/>
  <c r="O30" i="1"/>
  <c r="P28" i="1"/>
  <c r="O28" i="1"/>
  <c r="O23" i="1"/>
  <c r="P23" i="1"/>
  <c r="P19" i="1"/>
  <c r="O19" i="1"/>
  <c r="O7" i="1" s="1"/>
  <c r="Q7" i="1" s="1"/>
  <c r="O16" i="1"/>
  <c r="P16" i="1"/>
  <c r="P8" i="1"/>
  <c r="O8" i="1"/>
  <c r="Q9" i="1"/>
  <c r="Q10" i="1"/>
  <c r="Q11" i="1"/>
  <c r="Q12" i="1"/>
  <c r="Q13" i="1"/>
  <c r="Q14" i="1"/>
  <c r="Q15" i="1"/>
  <c r="Q52" i="1"/>
  <c r="Q50" i="1"/>
  <c r="Q48" i="1"/>
  <c r="Q47" i="1"/>
  <c r="Q43" i="1"/>
  <c r="Q44" i="1"/>
  <c r="Q45" i="1"/>
  <c r="Q42" i="1"/>
  <c r="Q38" i="1"/>
  <c r="Q37" i="1"/>
  <c r="Q32" i="1"/>
  <c r="Q33" i="1"/>
  <c r="Q34" i="1"/>
  <c r="Q35" i="1"/>
  <c r="Q31" i="1"/>
  <c r="Q29" i="1"/>
  <c r="Q25" i="1"/>
  <c r="Q26" i="1"/>
  <c r="Q27" i="1"/>
  <c r="Q24" i="1"/>
  <c r="Q21" i="1"/>
  <c r="Q22" i="1"/>
  <c r="Q20" i="1"/>
  <c r="Q18" i="1"/>
  <c r="Q17" i="1"/>
  <c r="Q51" i="1" l="1"/>
  <c r="Q49" i="1"/>
  <c r="Q46" i="1"/>
  <c r="Q41" i="1"/>
  <c r="Q36" i="1"/>
  <c r="Q30" i="1"/>
  <c r="Q28" i="1"/>
  <c r="Q23" i="1"/>
  <c r="Q19" i="1"/>
  <c r="Q16" i="1"/>
  <c r="Q8" i="1"/>
</calcChain>
</file>

<file path=xl/sharedStrings.xml><?xml version="1.0" encoding="utf-8"?>
<sst xmlns="http://schemas.openxmlformats.org/spreadsheetml/2006/main" count="66" uniqueCount="64">
  <si>
    <t xml:space="preserve"> </t>
  </si>
  <si>
    <t>(расшифровка подписи)</t>
  </si>
  <si>
    <t>Н.А.Павленко</t>
  </si>
  <si>
    <t/>
  </si>
  <si>
    <t>Всего:</t>
  </si>
  <si>
    <t>ВСЕГО расходов: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</si>
  <si>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</si>
  <si>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</si>
  <si>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</si>
  <si>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</si>
  <si>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</si>
  <si>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</si>
  <si>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</si>
  <si>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</si>
  <si>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</si>
  <si>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</si>
  <si>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</si>
  <si>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</si>
  <si>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</si>
  <si>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</si>
  <si>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</si>
  <si>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</si>
  <si>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</si>
  <si>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</si>
  <si>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</si>
  <si>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</si>
  <si>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</si>
  <si>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</si>
  <si>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</si>
  <si>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</si>
  <si>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</si>
  <si>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</si>
  <si>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</si>
  <si>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</si>
  <si>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</si>
  <si>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</si>
  <si>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</si>
  <si>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</si>
  <si>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</si>
  <si>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</si>
  <si>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</si>
  <si>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</si>
  <si>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</si>
  <si>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</si>
  <si>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</si>
  <si>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</si>
  <si>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</si>
  <si>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</si>
  <si>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</si>
  <si>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</si>
  <si>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</si>
  <si>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</si>
  <si>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</si>
  <si>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</si>
  <si>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ПР</t>
  </si>
  <si>
    <t>РЗ</t>
  </si>
  <si>
    <t>Наименование показателя</t>
  </si>
  <si>
    <t>Единица измерения: руб.</t>
  </si>
  <si>
    <t xml:space="preserve">по ОКЕИ </t>
  </si>
  <si>
    <t xml:space="preserve"> по разделам, подразделам классификации расходов бюджетов</t>
  </si>
  <si>
    <t>Отклонение</t>
  </si>
  <si>
    <t>Утвержденные бюджетные назначения
(уточненнные по состоянию 
на 01.10.2025 г.)</t>
  </si>
  <si>
    <t>Исполнено на 01.10.2025 год</t>
  </si>
  <si>
    <t>Исполнение бюджетных ассигнований бюджета города Усолье-Сибирское за 9 месяцев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</si>
</sst>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;0.00"/>
    <numFmt numFmtId="165" formatCode="0000000000"/>
    <numFmt numFmtId="166" formatCode="00"/>
  </numFmts>
  <fonts count="7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8"/>
      <name val="Arial"/>
      <family val="2"/>
      <charset val="204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2" fillId="0" borderId="3" xfId="0" applyNumberFormat="1" applyFont="1" applyBorder="1" applyProtection="1">
      <protection hidden="1"/>
    </xf>
    <xf numFmtId="164" fontId="2" fillId="0" borderId="4" xfId="0" applyNumberFormat="1" applyFont="1" applyBorder="1" applyProtection="1">
      <protection hidden="1"/>
    </xf>
    <xf numFmtId="164" fontId="2" fillId="0" borderId="6" xfId="0" applyNumberFormat="1" applyFont="1" applyBorder="1" applyProtection="1">
      <protection hidden="1"/>
    </xf>
    <xf numFmtId="0" fontId="2" fillId="0" borderId="7" xfId="0" applyFont="1" applyBorder="1" applyAlignment="1" applyProtection="1">
      <alignment horizontal="right"/>
      <protection hidden="1"/>
    </xf>
    <xf numFmtId="0" fontId="0" fillId="0" borderId="5" xfId="0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2" fillId="0" borderId="0" xfId="0" applyFont="1" applyProtection="1">
      <protection hidden="1"/>
    </xf>
    <xf numFmtId="164" fontId="2" fillId="0" borderId="9" xfId="0" applyNumberFormat="1" applyFont="1" applyBorder="1" applyProtection="1">
      <protection hidden="1"/>
    </xf>
    <xf numFmtId="164" fontId="2" fillId="0" borderId="10" xfId="0" applyNumberFormat="1" applyFont="1" applyBorder="1" applyProtection="1">
      <protection hidden="1"/>
    </xf>
    <xf numFmtId="164" fontId="2" fillId="0" borderId="12" xfId="0" applyNumberFormat="1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0" fillId="0" borderId="13" xfId="0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14" xfId="0" applyFont="1" applyBorder="1" applyProtection="1">
      <protection hidden="1"/>
    </xf>
    <xf numFmtId="166" fontId="1" fillId="2" borderId="4" xfId="0" applyNumberFormat="1" applyFont="1" applyFill="1" applyBorder="1" applyProtection="1">
      <protection hidden="1"/>
    </xf>
    <xf numFmtId="166" fontId="2" fillId="2" borderId="18" xfId="0" applyNumberFormat="1" applyFont="1" applyFill="1" applyBorder="1" applyProtection="1">
      <protection hidden="1"/>
    </xf>
    <xf numFmtId="166" fontId="1" fillId="2" borderId="18" xfId="0" applyNumberFormat="1" applyFont="1" applyFill="1" applyBorder="1" applyProtection="1">
      <protection hidden="1"/>
    </xf>
    <xf numFmtId="166" fontId="2" fillId="2" borderId="23" xfId="0" applyNumberFormat="1" applyFont="1" applyFill="1" applyBorder="1" applyProtection="1"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Protection="1">
      <protection hidden="1"/>
    </xf>
    <xf numFmtId="0" fontId="0" fillId="0" borderId="34" xfId="0" applyBorder="1" applyAlignment="1" applyProtection="1">
      <alignment horizontal="right"/>
      <protection hidden="1"/>
    </xf>
    <xf numFmtId="0" fontId="0" fillId="0" borderId="34" xfId="0" applyBorder="1" applyProtection="1">
      <protection hidden="1"/>
    </xf>
    <xf numFmtId="0" fontId="2" fillId="0" borderId="34" xfId="0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2" borderId="26" xfId="0" applyFont="1" applyFill="1" applyBorder="1" applyAlignment="1" applyProtection="1">
      <alignment wrapText="1"/>
      <protection hidden="1"/>
    </xf>
    <xf numFmtId="0" fontId="2" fillId="2" borderId="25" xfId="0" applyFont="1" applyFill="1" applyBorder="1" applyAlignment="1" applyProtection="1">
      <alignment wrapText="1"/>
      <protection hidden="1"/>
    </xf>
    <xf numFmtId="165" fontId="2" fillId="2" borderId="24" xfId="0" applyNumberFormat="1" applyFont="1" applyFill="1" applyBorder="1" applyProtection="1">
      <protection hidden="1"/>
    </xf>
    <xf numFmtId="165" fontId="2" fillId="2" borderId="23" xfId="0" applyNumberFormat="1" applyFont="1" applyFill="1" applyBorder="1" applyProtection="1">
      <protection hidden="1"/>
    </xf>
    <xf numFmtId="0" fontId="2" fillId="2" borderId="21" xfId="0" applyFont="1" applyFill="1" applyBorder="1" applyAlignment="1" applyProtection="1">
      <alignment wrapText="1"/>
      <protection hidden="1"/>
    </xf>
    <xf numFmtId="0" fontId="2" fillId="2" borderId="20" xfId="0" applyFont="1" applyFill="1" applyBorder="1" applyAlignment="1" applyProtection="1">
      <alignment wrapText="1"/>
      <protection hidden="1"/>
    </xf>
    <xf numFmtId="165" fontId="2" fillId="2" borderId="19" xfId="0" applyNumberFormat="1" applyFont="1" applyFill="1" applyBorder="1" applyProtection="1">
      <protection hidden="1"/>
    </xf>
    <xf numFmtId="165" fontId="2" fillId="2" borderId="18" xfId="0" applyNumberFormat="1" applyFont="1" applyFill="1" applyBorder="1" applyProtection="1">
      <protection hidden="1"/>
    </xf>
    <xf numFmtId="165" fontId="1" fillId="2" borderId="19" xfId="0" applyNumberFormat="1" applyFont="1" applyFill="1" applyBorder="1" applyProtection="1">
      <protection hidden="1"/>
    </xf>
    <xf numFmtId="165" fontId="1" fillId="2" borderId="18" xfId="0" applyNumberFormat="1" applyFont="1" applyFill="1" applyBorder="1" applyProtection="1">
      <protection hidden="1"/>
    </xf>
    <xf numFmtId="0" fontId="1" fillId="2" borderId="21" xfId="0" applyFont="1" applyFill="1" applyBorder="1" applyAlignment="1" applyProtection="1">
      <alignment wrapText="1"/>
      <protection hidden="1"/>
    </xf>
    <xf numFmtId="0" fontId="1" fillId="2" borderId="20" xfId="0" applyFont="1" applyFill="1" applyBorder="1" applyAlignment="1" applyProtection="1">
      <alignment wrapText="1"/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" fillId="2" borderId="8" xfId="0" applyFont="1" applyFill="1" applyBorder="1" applyAlignment="1" applyProtection="1">
      <alignment wrapText="1"/>
      <protection hidden="1"/>
    </xf>
    <xf numFmtId="165" fontId="1" fillId="2" borderId="15" xfId="0" applyNumberFormat="1" applyFont="1" applyFill="1" applyBorder="1" applyProtection="1">
      <protection hidden="1"/>
    </xf>
    <xf numFmtId="165" fontId="1" fillId="2" borderId="4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wrapText="1"/>
      <protection hidden="1"/>
    </xf>
    <xf numFmtId="0" fontId="1" fillId="2" borderId="35" xfId="0" applyFont="1" applyFill="1" applyBorder="1" applyAlignment="1" applyProtection="1">
      <alignment wrapText="1"/>
      <protection hidden="1"/>
    </xf>
    <xf numFmtId="165" fontId="1" fillId="2" borderId="11" xfId="0" applyNumberFormat="1" applyFont="1" applyFill="1" applyBorder="1" applyProtection="1">
      <protection hidden="1"/>
    </xf>
    <xf numFmtId="165" fontId="1" fillId="2" borderId="35" xfId="0" applyNumberFormat="1" applyFont="1" applyFill="1" applyBorder="1" applyProtection="1">
      <protection hidden="1"/>
    </xf>
    <xf numFmtId="0" fontId="0" fillId="0" borderId="0" xfId="0"/>
    <xf numFmtId="0" fontId="0" fillId="0" borderId="2" xfId="0" applyBorder="1" applyProtection="1">
      <protection hidden="1"/>
    </xf>
    <xf numFmtId="164" fontId="5" fillId="0" borderId="37" xfId="0" applyNumberFormat="1" applyFont="1" applyFill="1" applyBorder="1" applyProtection="1">
      <protection hidden="1"/>
    </xf>
    <xf numFmtId="164" fontId="2" fillId="0" borderId="36" xfId="0" applyNumberFormat="1" applyFont="1" applyFill="1" applyBorder="1" applyProtection="1">
      <protection hidden="1"/>
    </xf>
    <xf numFmtId="164" fontId="2" fillId="0" borderId="22" xfId="0" applyNumberFormat="1" applyFont="1" applyFill="1" applyBorder="1" applyProtection="1">
      <protection hidden="1"/>
    </xf>
    <xf numFmtId="164" fontId="5" fillId="0" borderId="18" xfId="0" applyNumberFormat="1" applyFont="1" applyFill="1" applyBorder="1" applyProtection="1">
      <protection hidden="1"/>
    </xf>
    <xf numFmtId="164" fontId="2" fillId="0" borderId="17" xfId="0" applyNumberFormat="1" applyFont="1" applyFill="1" applyBorder="1" applyProtection="1">
      <protection hidden="1"/>
    </xf>
    <xf numFmtId="164" fontId="6" fillId="0" borderId="19" xfId="0" applyNumberFormat="1" applyFont="1" applyFill="1" applyBorder="1" applyProtection="1">
      <protection hidden="1"/>
    </xf>
    <xf numFmtId="164" fontId="1" fillId="0" borderId="19" xfId="0" applyNumberFormat="1" applyFont="1" applyFill="1" applyBorder="1" applyProtection="1">
      <protection hidden="1"/>
    </xf>
    <xf numFmtId="164" fontId="1" fillId="0" borderId="17" xfId="0" applyNumberFormat="1" applyFont="1" applyFill="1" applyBorder="1" applyProtection="1">
      <protection hidden="1"/>
    </xf>
    <xf numFmtId="164" fontId="2" fillId="0" borderId="19" xfId="0" applyNumberFormat="1" applyFont="1" applyFill="1" applyBorder="1" applyProtection="1">
      <protection hidden="1"/>
    </xf>
    <xf numFmtId="164" fontId="1" fillId="0" borderId="18" xfId="0" applyNumberFormat="1" applyFont="1" applyFill="1" applyBorder="1" applyProtection="1">
      <protection hidden="1"/>
    </xf>
    <xf numFmtId="164" fontId="4" fillId="0" borderId="17" xfId="0" applyNumberFormat="1" applyFont="1" applyFill="1" applyBorder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88E8-7779-4648-8320-66EAF4016E6B}">
  <sheetPr>
    <pageSetUpPr fitToPage="1"/>
  </sheetPr>
  <dimension ref="A1:S61"/>
  <sheetViews>
    <sheetView showGridLines="0" tabSelected="1" view="pageBreakPreview" zoomScaleNormal="100" zoomScaleSheetLayoutView="100" workbookViewId="0">
      <selection activeCell="A3" sqref="A3:Q3"/>
    </sheetView>
  </sheetViews>
  <sheetFormatPr defaultColWidth="9.109375" defaultRowHeight="12.55" x14ac:dyDescent="0.2"/>
  <cols>
    <col min="1" max="1" width="1.5546875" customWidth="1"/>
    <col min="2" max="2" width="0" hidden="1" customWidth="1"/>
    <col min="3" max="3" width="40.6640625" customWidth="1"/>
    <col min="4" max="9" width="0" hidden="1" customWidth="1"/>
    <col min="10" max="10" width="8.109375" customWidth="1"/>
    <col min="11" max="11" width="7" customWidth="1"/>
    <col min="12" max="14" width="0" hidden="1" customWidth="1"/>
    <col min="15" max="15" width="14.44140625" customWidth="1"/>
    <col min="16" max="17" width="13" customWidth="1"/>
    <col min="18" max="18" width="0.5546875" customWidth="1"/>
    <col min="19" max="20" width="9.109375" customWidth="1"/>
    <col min="21" max="21" width="14.44140625" customWidth="1"/>
    <col min="22" max="231" width="9.109375" customWidth="1"/>
  </cols>
  <sheetData>
    <row r="1" spans="1:19" ht="12.7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9"/>
      <c r="O1" s="3"/>
      <c r="P1" s="41"/>
      <c r="Q1" s="1"/>
      <c r="R1" s="1"/>
    </row>
    <row r="2" spans="1:19" ht="12.7" customHeight="1" x14ac:dyDescent="0.25">
      <c r="A2" s="40" t="s">
        <v>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"/>
    </row>
    <row r="3" spans="1:19" ht="12.7" customHeight="1" x14ac:dyDescent="0.25">
      <c r="A3" s="60" t="s">
        <v>59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1"/>
    </row>
    <row r="4" spans="1:19" ht="12.7" customHeight="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9" t="s">
        <v>58</v>
      </c>
      <c r="O4" s="3"/>
      <c r="P4" s="1"/>
      <c r="Q4" s="1"/>
      <c r="R4" s="1"/>
    </row>
    <row r="5" spans="1:19" ht="11.3" customHeight="1" thickBot="1" x14ac:dyDescent="0.25">
      <c r="A5" s="14"/>
      <c r="B5" s="38"/>
      <c r="C5" s="14"/>
      <c r="D5" s="38"/>
      <c r="E5" s="38"/>
      <c r="F5" s="38"/>
      <c r="G5" s="38"/>
      <c r="H5" s="38"/>
      <c r="I5" s="38"/>
      <c r="J5" s="37"/>
      <c r="K5" s="38"/>
      <c r="L5" s="38"/>
      <c r="M5" s="38"/>
      <c r="N5" s="38"/>
      <c r="O5" s="38"/>
      <c r="P5" s="37"/>
      <c r="Q5" s="36" t="s">
        <v>57</v>
      </c>
      <c r="R5" s="1"/>
    </row>
    <row r="6" spans="1:19" ht="78.599999999999994" customHeight="1" thickBot="1" x14ac:dyDescent="0.25">
      <c r="A6" s="35"/>
      <c r="B6" s="34"/>
      <c r="C6" s="33" t="s">
        <v>56</v>
      </c>
      <c r="D6" s="32"/>
      <c r="E6" s="31"/>
      <c r="F6" s="31"/>
      <c r="G6" s="31"/>
      <c r="H6" s="31"/>
      <c r="I6" s="31"/>
      <c r="J6" s="30" t="s">
        <v>55</v>
      </c>
      <c r="K6" s="30" t="s">
        <v>54</v>
      </c>
      <c r="L6" s="29" t="s">
        <v>53</v>
      </c>
      <c r="M6" s="29" t="s">
        <v>52</v>
      </c>
      <c r="N6" s="29" t="s">
        <v>51</v>
      </c>
      <c r="O6" s="28" t="s">
        <v>61</v>
      </c>
      <c r="P6" s="27" t="s">
        <v>62</v>
      </c>
      <c r="Q6" s="26" t="s">
        <v>60</v>
      </c>
      <c r="R6" s="6"/>
    </row>
    <row r="7" spans="1:19" ht="12.7" customHeight="1" thickBot="1" x14ac:dyDescent="0.25">
      <c r="A7" s="21"/>
      <c r="B7" s="44" t="s">
        <v>5</v>
      </c>
      <c r="C7" s="44"/>
      <c r="D7" s="44"/>
      <c r="E7" s="44"/>
      <c r="F7" s="44"/>
      <c r="G7" s="44"/>
      <c r="H7" s="44"/>
      <c r="I7" s="45"/>
      <c r="J7" s="25">
        <v>0</v>
      </c>
      <c r="K7" s="25">
        <v>0</v>
      </c>
      <c r="L7" s="46"/>
      <c r="M7" s="46"/>
      <c r="N7" s="47"/>
      <c r="O7" s="67">
        <f>O8+O16+O19+O23+O28+O30+O36+O39+O41+O46+O49+O51</f>
        <v>3927417083.4500008</v>
      </c>
      <c r="P7" s="68">
        <v>2634355937.46</v>
      </c>
      <c r="Q7" s="69">
        <f>O7-P7</f>
        <v>1293061145.9900007</v>
      </c>
      <c r="R7" s="6"/>
    </row>
    <row r="8" spans="1:19" ht="12.7" customHeight="1" x14ac:dyDescent="0.2">
      <c r="A8" s="21"/>
      <c r="B8" s="48" t="s">
        <v>50</v>
      </c>
      <c r="C8" s="48"/>
      <c r="D8" s="48"/>
      <c r="E8" s="48"/>
      <c r="F8" s="48"/>
      <c r="G8" s="48"/>
      <c r="H8" s="48"/>
      <c r="I8" s="49"/>
      <c r="J8" s="23">
        <v>1</v>
      </c>
      <c r="K8" s="23">
        <v>0</v>
      </c>
      <c r="L8" s="50"/>
      <c r="M8" s="50"/>
      <c r="N8" s="51"/>
      <c r="O8" s="70">
        <f>SUM(O9:O15)</f>
        <v>397801326.68000001</v>
      </c>
      <c r="P8" s="70">
        <f>SUM(P9:P15)</f>
        <v>266127203.48000002</v>
      </c>
      <c r="Q8" s="71">
        <f>O8-P8</f>
        <v>131674123.19999999</v>
      </c>
      <c r="R8" s="6"/>
    </row>
    <row r="9" spans="1:19" ht="32.25" customHeight="1" x14ac:dyDescent="0.2">
      <c r="A9" s="21"/>
      <c r="B9" s="54" t="s">
        <v>49</v>
      </c>
      <c r="C9" s="54"/>
      <c r="D9" s="54"/>
      <c r="E9" s="54"/>
      <c r="F9" s="54"/>
      <c r="G9" s="54"/>
      <c r="H9" s="54"/>
      <c r="I9" s="55"/>
      <c r="J9" s="24">
        <v>1</v>
      </c>
      <c r="K9" s="24">
        <v>2</v>
      </c>
      <c r="L9" s="52"/>
      <c r="M9" s="52"/>
      <c r="N9" s="53"/>
      <c r="O9" s="72">
        <v>5342641.3099999996</v>
      </c>
      <c r="P9" s="73">
        <v>3575767.9</v>
      </c>
      <c r="Q9" s="74">
        <f>O9-P9</f>
        <v>1766873.4099999997</v>
      </c>
      <c r="R9" s="66"/>
      <c r="S9" s="65"/>
    </row>
    <row r="10" spans="1:19" ht="42.75" customHeight="1" x14ac:dyDescent="0.2">
      <c r="A10" s="21"/>
      <c r="B10" s="54" t="s">
        <v>48</v>
      </c>
      <c r="C10" s="54"/>
      <c r="D10" s="54"/>
      <c r="E10" s="54"/>
      <c r="F10" s="54"/>
      <c r="G10" s="54"/>
      <c r="H10" s="54"/>
      <c r="I10" s="55"/>
      <c r="J10" s="24">
        <v>1</v>
      </c>
      <c r="K10" s="24">
        <v>3</v>
      </c>
      <c r="L10" s="52"/>
      <c r="M10" s="52"/>
      <c r="N10" s="53"/>
      <c r="O10" s="72">
        <v>5286621.97</v>
      </c>
      <c r="P10" s="73">
        <v>3832695.68</v>
      </c>
      <c r="Q10" s="74">
        <f>O10-P10</f>
        <v>1453926.2899999996</v>
      </c>
      <c r="R10" s="66"/>
      <c r="S10" s="65"/>
    </row>
    <row r="11" spans="1:19" ht="42.75" customHeight="1" x14ac:dyDescent="0.2">
      <c r="A11" s="21"/>
      <c r="B11" s="54" t="s">
        <v>47</v>
      </c>
      <c r="C11" s="54"/>
      <c r="D11" s="54"/>
      <c r="E11" s="54"/>
      <c r="F11" s="54"/>
      <c r="G11" s="54"/>
      <c r="H11" s="54"/>
      <c r="I11" s="55"/>
      <c r="J11" s="24">
        <v>1</v>
      </c>
      <c r="K11" s="24">
        <v>4</v>
      </c>
      <c r="L11" s="52"/>
      <c r="M11" s="52"/>
      <c r="N11" s="53"/>
      <c r="O11" s="72">
        <v>207861723.11000001</v>
      </c>
      <c r="P11" s="73">
        <v>137569648.22</v>
      </c>
      <c r="Q11" s="74">
        <f>O11-P11</f>
        <v>70292074.890000015</v>
      </c>
      <c r="R11" s="66"/>
      <c r="S11" s="65"/>
    </row>
    <row r="12" spans="1:19" ht="12.7" customHeight="1" x14ac:dyDescent="0.2">
      <c r="A12" s="21"/>
      <c r="B12" s="54" t="s">
        <v>46</v>
      </c>
      <c r="C12" s="54"/>
      <c r="D12" s="54"/>
      <c r="E12" s="54"/>
      <c r="F12" s="54"/>
      <c r="G12" s="54"/>
      <c r="H12" s="54"/>
      <c r="I12" s="55"/>
      <c r="J12" s="24">
        <v>1</v>
      </c>
      <c r="K12" s="24">
        <v>5</v>
      </c>
      <c r="L12" s="52"/>
      <c r="M12" s="52"/>
      <c r="N12" s="53"/>
      <c r="O12" s="72">
        <v>22400</v>
      </c>
      <c r="P12" s="73">
        <v>0</v>
      </c>
      <c r="Q12" s="74">
        <f>O12-P12</f>
        <v>22400</v>
      </c>
      <c r="R12" s="66"/>
      <c r="S12" s="65"/>
    </row>
    <row r="13" spans="1:19" ht="32.25" customHeight="1" x14ac:dyDescent="0.2">
      <c r="A13" s="21"/>
      <c r="B13" s="54" t="s">
        <v>45</v>
      </c>
      <c r="C13" s="54"/>
      <c r="D13" s="54"/>
      <c r="E13" s="54"/>
      <c r="F13" s="54"/>
      <c r="G13" s="54"/>
      <c r="H13" s="54"/>
      <c r="I13" s="55"/>
      <c r="J13" s="24">
        <v>1</v>
      </c>
      <c r="K13" s="24">
        <v>6</v>
      </c>
      <c r="L13" s="52"/>
      <c r="M13" s="52"/>
      <c r="N13" s="53"/>
      <c r="O13" s="72">
        <v>30774453.25</v>
      </c>
      <c r="P13" s="73">
        <v>21167892.399999999</v>
      </c>
      <c r="Q13" s="74">
        <f>O13-P13</f>
        <v>9606560.8500000015</v>
      </c>
      <c r="R13" s="66"/>
      <c r="S13" s="65"/>
    </row>
    <row r="14" spans="1:19" ht="12.7" customHeight="1" x14ac:dyDescent="0.2">
      <c r="A14" s="21"/>
      <c r="B14" s="54" t="s">
        <v>44</v>
      </c>
      <c r="C14" s="54"/>
      <c r="D14" s="54"/>
      <c r="E14" s="54"/>
      <c r="F14" s="54"/>
      <c r="G14" s="54"/>
      <c r="H14" s="54"/>
      <c r="I14" s="55"/>
      <c r="J14" s="24">
        <v>1</v>
      </c>
      <c r="K14" s="24">
        <v>11</v>
      </c>
      <c r="L14" s="52"/>
      <c r="M14" s="52"/>
      <c r="N14" s="53"/>
      <c r="O14" s="72">
        <v>1000000</v>
      </c>
      <c r="P14" s="73">
        <v>0</v>
      </c>
      <c r="Q14" s="74">
        <f>O14-P14</f>
        <v>1000000</v>
      </c>
      <c r="R14" s="66"/>
      <c r="S14" s="65"/>
    </row>
    <row r="15" spans="1:19" ht="12.7" customHeight="1" x14ac:dyDescent="0.2">
      <c r="A15" s="21"/>
      <c r="B15" s="54" t="s">
        <v>43</v>
      </c>
      <c r="C15" s="54"/>
      <c r="D15" s="54"/>
      <c r="E15" s="54"/>
      <c r="F15" s="54"/>
      <c r="G15" s="54"/>
      <c r="H15" s="54"/>
      <c r="I15" s="55"/>
      <c r="J15" s="24">
        <v>1</v>
      </c>
      <c r="K15" s="24">
        <v>13</v>
      </c>
      <c r="L15" s="52"/>
      <c r="M15" s="52"/>
      <c r="N15" s="53"/>
      <c r="O15" s="72">
        <v>147513487.03999999</v>
      </c>
      <c r="P15" s="73">
        <v>99981199.280000001</v>
      </c>
      <c r="Q15" s="74">
        <f>O15-P15</f>
        <v>47532287.75999999</v>
      </c>
      <c r="R15" s="66"/>
      <c r="S15" s="65"/>
    </row>
    <row r="16" spans="1:19" ht="21.8" customHeight="1" x14ac:dyDescent="0.2">
      <c r="A16" s="21"/>
      <c r="B16" s="48" t="s">
        <v>42</v>
      </c>
      <c r="C16" s="48"/>
      <c r="D16" s="48"/>
      <c r="E16" s="48"/>
      <c r="F16" s="48"/>
      <c r="G16" s="48"/>
      <c r="H16" s="48"/>
      <c r="I16" s="49"/>
      <c r="J16" s="23">
        <v>3</v>
      </c>
      <c r="K16" s="23">
        <v>0</v>
      </c>
      <c r="L16" s="50"/>
      <c r="M16" s="50"/>
      <c r="N16" s="51"/>
      <c r="O16" s="75">
        <f>SUM(O17:O18)</f>
        <v>30390794.93</v>
      </c>
      <c r="P16" s="75">
        <f>SUM(P17:P18)</f>
        <v>19632345.719999999</v>
      </c>
      <c r="Q16" s="71">
        <f>O16-P16</f>
        <v>10758449.210000001</v>
      </c>
      <c r="R16" s="6"/>
    </row>
    <row r="17" spans="1:18" ht="12.7" customHeight="1" x14ac:dyDescent="0.2">
      <c r="A17" s="21"/>
      <c r="B17" s="54" t="s">
        <v>41</v>
      </c>
      <c r="C17" s="54"/>
      <c r="D17" s="54"/>
      <c r="E17" s="54"/>
      <c r="F17" s="54"/>
      <c r="G17" s="54"/>
      <c r="H17" s="54"/>
      <c r="I17" s="55"/>
      <c r="J17" s="24">
        <v>3</v>
      </c>
      <c r="K17" s="24">
        <v>9</v>
      </c>
      <c r="L17" s="52"/>
      <c r="M17" s="52"/>
      <c r="N17" s="53"/>
      <c r="O17" s="72">
        <v>29936485.329999998</v>
      </c>
      <c r="P17" s="73">
        <v>19280498.489999998</v>
      </c>
      <c r="Q17" s="74">
        <f>O17-P17</f>
        <v>10655986.84</v>
      </c>
      <c r="R17" s="6"/>
    </row>
    <row r="18" spans="1:18" ht="21.8" customHeight="1" x14ac:dyDescent="0.2">
      <c r="A18" s="21"/>
      <c r="B18" s="54" t="s">
        <v>40</v>
      </c>
      <c r="C18" s="54"/>
      <c r="D18" s="54"/>
      <c r="E18" s="54"/>
      <c r="F18" s="54"/>
      <c r="G18" s="54"/>
      <c r="H18" s="54"/>
      <c r="I18" s="55"/>
      <c r="J18" s="24">
        <v>3</v>
      </c>
      <c r="K18" s="24">
        <v>14</v>
      </c>
      <c r="L18" s="52"/>
      <c r="M18" s="52"/>
      <c r="N18" s="53"/>
      <c r="O18" s="72">
        <v>454309.6</v>
      </c>
      <c r="P18" s="73">
        <v>351847.23</v>
      </c>
      <c r="Q18" s="74">
        <f>O18-P18</f>
        <v>102462.37</v>
      </c>
      <c r="R18" s="6"/>
    </row>
    <row r="19" spans="1:18" ht="12.7" customHeight="1" x14ac:dyDescent="0.2">
      <c r="A19" s="21"/>
      <c r="B19" s="48" t="s">
        <v>39</v>
      </c>
      <c r="C19" s="48"/>
      <c r="D19" s="48"/>
      <c r="E19" s="48"/>
      <c r="F19" s="48"/>
      <c r="G19" s="48"/>
      <c r="H19" s="48"/>
      <c r="I19" s="49"/>
      <c r="J19" s="23">
        <v>4</v>
      </c>
      <c r="K19" s="23">
        <v>0</v>
      </c>
      <c r="L19" s="50"/>
      <c r="M19" s="50"/>
      <c r="N19" s="51"/>
      <c r="O19" s="75">
        <f>SUM(O20:O22)</f>
        <v>406481416.85999995</v>
      </c>
      <c r="P19" s="75">
        <f>SUM(P20:P22)</f>
        <v>152247184.91999999</v>
      </c>
      <c r="Q19" s="71">
        <f>O19-P19</f>
        <v>254234231.93999997</v>
      </c>
      <c r="R19" s="6"/>
    </row>
    <row r="20" spans="1:18" ht="12.7" customHeight="1" x14ac:dyDescent="0.2">
      <c r="A20" s="21"/>
      <c r="B20" s="54" t="s">
        <v>38</v>
      </c>
      <c r="C20" s="54"/>
      <c r="D20" s="54"/>
      <c r="E20" s="54"/>
      <c r="F20" s="54"/>
      <c r="G20" s="54"/>
      <c r="H20" s="54"/>
      <c r="I20" s="55"/>
      <c r="J20" s="24">
        <v>4</v>
      </c>
      <c r="K20" s="24">
        <v>8</v>
      </c>
      <c r="L20" s="52"/>
      <c r="M20" s="52"/>
      <c r="N20" s="53"/>
      <c r="O20" s="72">
        <v>9200000</v>
      </c>
      <c r="P20" s="73">
        <v>6108768.1100000003</v>
      </c>
      <c r="Q20" s="74">
        <f>O20-P20</f>
        <v>3091231.8899999997</v>
      </c>
      <c r="R20" s="6"/>
    </row>
    <row r="21" spans="1:18" ht="12.7" customHeight="1" x14ac:dyDescent="0.2">
      <c r="A21" s="21"/>
      <c r="B21" s="54" t="s">
        <v>37</v>
      </c>
      <c r="C21" s="54"/>
      <c r="D21" s="54"/>
      <c r="E21" s="54"/>
      <c r="F21" s="54"/>
      <c r="G21" s="54"/>
      <c r="H21" s="54"/>
      <c r="I21" s="55"/>
      <c r="J21" s="24">
        <v>4</v>
      </c>
      <c r="K21" s="24">
        <v>9</v>
      </c>
      <c r="L21" s="52"/>
      <c r="M21" s="52"/>
      <c r="N21" s="53"/>
      <c r="O21" s="72">
        <v>367111789.77999997</v>
      </c>
      <c r="P21" s="73">
        <v>126749709.3</v>
      </c>
      <c r="Q21" s="74">
        <f>O21-P21</f>
        <v>240362080.47999996</v>
      </c>
      <c r="R21" s="6"/>
    </row>
    <row r="22" spans="1:18" ht="12.7" customHeight="1" x14ac:dyDescent="0.2">
      <c r="A22" s="21"/>
      <c r="B22" s="54" t="s">
        <v>36</v>
      </c>
      <c r="C22" s="54"/>
      <c r="D22" s="54"/>
      <c r="E22" s="54"/>
      <c r="F22" s="54"/>
      <c r="G22" s="54"/>
      <c r="H22" s="54"/>
      <c r="I22" s="55"/>
      <c r="J22" s="24">
        <v>4</v>
      </c>
      <c r="K22" s="24">
        <v>12</v>
      </c>
      <c r="L22" s="52"/>
      <c r="M22" s="52"/>
      <c r="N22" s="53"/>
      <c r="O22" s="72">
        <v>30169627.079999998</v>
      </c>
      <c r="P22" s="73">
        <v>19388707.510000002</v>
      </c>
      <c r="Q22" s="74">
        <f>O22-P22</f>
        <v>10780919.569999997</v>
      </c>
      <c r="R22" s="6"/>
    </row>
    <row r="23" spans="1:18" ht="12.7" customHeight="1" x14ac:dyDescent="0.2">
      <c r="A23" s="21"/>
      <c r="B23" s="48" t="s">
        <v>35</v>
      </c>
      <c r="C23" s="48"/>
      <c r="D23" s="48"/>
      <c r="E23" s="48"/>
      <c r="F23" s="48"/>
      <c r="G23" s="48"/>
      <c r="H23" s="48"/>
      <c r="I23" s="49"/>
      <c r="J23" s="23">
        <v>5</v>
      </c>
      <c r="K23" s="23">
        <v>0</v>
      </c>
      <c r="L23" s="50"/>
      <c r="M23" s="50"/>
      <c r="N23" s="51"/>
      <c r="O23" s="75">
        <f>SUM(O24:O27)</f>
        <v>284149998.5</v>
      </c>
      <c r="P23" s="75">
        <f>SUM(P24:P27)</f>
        <v>229235648.26999998</v>
      </c>
      <c r="Q23" s="71">
        <f>O23-P23</f>
        <v>54914350.230000019</v>
      </c>
      <c r="R23" s="6"/>
    </row>
    <row r="24" spans="1:18" ht="12.7" customHeight="1" x14ac:dyDescent="0.2">
      <c r="A24" s="21"/>
      <c r="B24" s="54" t="s">
        <v>34</v>
      </c>
      <c r="C24" s="54"/>
      <c r="D24" s="54"/>
      <c r="E24" s="54"/>
      <c r="F24" s="54"/>
      <c r="G24" s="54"/>
      <c r="H24" s="54"/>
      <c r="I24" s="55"/>
      <c r="J24" s="24">
        <v>5</v>
      </c>
      <c r="K24" s="24">
        <v>1</v>
      </c>
      <c r="L24" s="52"/>
      <c r="M24" s="52"/>
      <c r="N24" s="53"/>
      <c r="O24" s="72">
        <v>166866233.62</v>
      </c>
      <c r="P24" s="73">
        <v>138081134.41999999</v>
      </c>
      <c r="Q24" s="74">
        <f>O24-P24</f>
        <v>28785099.200000018</v>
      </c>
      <c r="R24" s="6"/>
    </row>
    <row r="25" spans="1:18" ht="12.7" customHeight="1" x14ac:dyDescent="0.2">
      <c r="A25" s="21"/>
      <c r="B25" s="54" t="s">
        <v>33</v>
      </c>
      <c r="C25" s="54"/>
      <c r="D25" s="54"/>
      <c r="E25" s="54"/>
      <c r="F25" s="54"/>
      <c r="G25" s="54"/>
      <c r="H25" s="54"/>
      <c r="I25" s="55"/>
      <c r="J25" s="24">
        <v>5</v>
      </c>
      <c r="K25" s="24">
        <v>2</v>
      </c>
      <c r="L25" s="52"/>
      <c r="M25" s="52"/>
      <c r="N25" s="53"/>
      <c r="O25" s="72">
        <v>57968</v>
      </c>
      <c r="P25" s="73">
        <v>57968</v>
      </c>
      <c r="Q25" s="74">
        <f>O25-P25</f>
        <v>0</v>
      </c>
      <c r="R25" s="6"/>
    </row>
    <row r="26" spans="1:18" ht="12.7" customHeight="1" x14ac:dyDescent="0.2">
      <c r="A26" s="21"/>
      <c r="B26" s="54" t="s">
        <v>32</v>
      </c>
      <c r="C26" s="54"/>
      <c r="D26" s="54"/>
      <c r="E26" s="54"/>
      <c r="F26" s="54"/>
      <c r="G26" s="54"/>
      <c r="H26" s="54"/>
      <c r="I26" s="55"/>
      <c r="J26" s="24">
        <v>5</v>
      </c>
      <c r="K26" s="24">
        <v>3</v>
      </c>
      <c r="L26" s="52"/>
      <c r="M26" s="52"/>
      <c r="N26" s="53"/>
      <c r="O26" s="72">
        <v>111470503.8</v>
      </c>
      <c r="P26" s="73">
        <v>86405459.370000005</v>
      </c>
      <c r="Q26" s="74">
        <f>O26-P26</f>
        <v>25065044.429999992</v>
      </c>
      <c r="R26" s="6"/>
    </row>
    <row r="27" spans="1:18" ht="21.8" customHeight="1" x14ac:dyDescent="0.2">
      <c r="A27" s="21"/>
      <c r="B27" s="54" t="s">
        <v>31</v>
      </c>
      <c r="C27" s="54"/>
      <c r="D27" s="54"/>
      <c r="E27" s="54"/>
      <c r="F27" s="54"/>
      <c r="G27" s="54"/>
      <c r="H27" s="54"/>
      <c r="I27" s="55"/>
      <c r="J27" s="24">
        <v>5</v>
      </c>
      <c r="K27" s="24">
        <v>5</v>
      </c>
      <c r="L27" s="52"/>
      <c r="M27" s="52"/>
      <c r="N27" s="53"/>
      <c r="O27" s="72">
        <v>5755293.0800000001</v>
      </c>
      <c r="P27" s="73">
        <v>4691086.4800000004</v>
      </c>
      <c r="Q27" s="74">
        <f>O27-P27</f>
        <v>1064206.5999999996</v>
      </c>
      <c r="R27" s="6"/>
    </row>
    <row r="28" spans="1:18" ht="12.7" customHeight="1" x14ac:dyDescent="0.2">
      <c r="A28" s="21"/>
      <c r="B28" s="48" t="s">
        <v>30</v>
      </c>
      <c r="C28" s="48"/>
      <c r="D28" s="48"/>
      <c r="E28" s="48"/>
      <c r="F28" s="48"/>
      <c r="G28" s="48"/>
      <c r="H28" s="48"/>
      <c r="I28" s="49"/>
      <c r="J28" s="23">
        <v>6</v>
      </c>
      <c r="K28" s="23">
        <v>0</v>
      </c>
      <c r="L28" s="50"/>
      <c r="M28" s="50"/>
      <c r="N28" s="51"/>
      <c r="O28" s="75">
        <f>O29</f>
        <v>24715326.870000001</v>
      </c>
      <c r="P28" s="75">
        <f>P29</f>
        <v>17797913.359999999</v>
      </c>
      <c r="Q28" s="71">
        <f>O28-P28</f>
        <v>6917413.5100000016</v>
      </c>
      <c r="R28" s="6"/>
    </row>
    <row r="29" spans="1:18" ht="12.7" customHeight="1" x14ac:dyDescent="0.2">
      <c r="A29" s="21"/>
      <c r="B29" s="54" t="s">
        <v>29</v>
      </c>
      <c r="C29" s="54"/>
      <c r="D29" s="54"/>
      <c r="E29" s="54"/>
      <c r="F29" s="54"/>
      <c r="G29" s="54"/>
      <c r="H29" s="54"/>
      <c r="I29" s="55"/>
      <c r="J29" s="24">
        <v>6</v>
      </c>
      <c r="K29" s="24">
        <v>5</v>
      </c>
      <c r="L29" s="52"/>
      <c r="M29" s="52"/>
      <c r="N29" s="53"/>
      <c r="O29" s="72">
        <v>24715326.870000001</v>
      </c>
      <c r="P29" s="73">
        <v>17797913.359999999</v>
      </c>
      <c r="Q29" s="74">
        <f>O29-P29</f>
        <v>6917413.5100000016</v>
      </c>
      <c r="R29" s="6"/>
    </row>
    <row r="30" spans="1:18" ht="12.7" customHeight="1" x14ac:dyDescent="0.2">
      <c r="A30" s="21"/>
      <c r="B30" s="48" t="s">
        <v>28</v>
      </c>
      <c r="C30" s="48"/>
      <c r="D30" s="48"/>
      <c r="E30" s="48"/>
      <c r="F30" s="48"/>
      <c r="G30" s="48"/>
      <c r="H30" s="48"/>
      <c r="I30" s="49"/>
      <c r="J30" s="23">
        <v>7</v>
      </c>
      <c r="K30" s="23">
        <v>0</v>
      </c>
      <c r="L30" s="50"/>
      <c r="M30" s="50"/>
      <c r="N30" s="51"/>
      <c r="O30" s="75">
        <f>O31+O32+O33+O34+O35</f>
        <v>2489554785.6900005</v>
      </c>
      <c r="P30" s="75">
        <f>P31+P32+P33+P34+P35</f>
        <v>1746466418.2600002</v>
      </c>
      <c r="Q30" s="71">
        <f>O30-P30</f>
        <v>743088367.43000031</v>
      </c>
      <c r="R30" s="6"/>
    </row>
    <row r="31" spans="1:18" ht="12.7" customHeight="1" x14ac:dyDescent="0.2">
      <c r="A31" s="21"/>
      <c r="B31" s="54" t="s">
        <v>27</v>
      </c>
      <c r="C31" s="54"/>
      <c r="D31" s="54"/>
      <c r="E31" s="54"/>
      <c r="F31" s="54"/>
      <c r="G31" s="54"/>
      <c r="H31" s="54"/>
      <c r="I31" s="55"/>
      <c r="J31" s="24">
        <v>7</v>
      </c>
      <c r="K31" s="24">
        <v>1</v>
      </c>
      <c r="L31" s="52"/>
      <c r="M31" s="52"/>
      <c r="N31" s="53"/>
      <c r="O31" s="72">
        <v>990736574.96000004</v>
      </c>
      <c r="P31" s="73">
        <v>717333497.58000004</v>
      </c>
      <c r="Q31" s="74">
        <f>O31-P31</f>
        <v>273403077.38</v>
      </c>
      <c r="R31" s="6"/>
    </row>
    <row r="32" spans="1:18" ht="12.7" customHeight="1" x14ac:dyDescent="0.2">
      <c r="A32" s="21"/>
      <c r="B32" s="54" t="s">
        <v>26</v>
      </c>
      <c r="C32" s="54"/>
      <c r="D32" s="54"/>
      <c r="E32" s="54"/>
      <c r="F32" s="54"/>
      <c r="G32" s="54"/>
      <c r="H32" s="54"/>
      <c r="I32" s="55"/>
      <c r="J32" s="24">
        <v>7</v>
      </c>
      <c r="K32" s="24">
        <v>2</v>
      </c>
      <c r="L32" s="52"/>
      <c r="M32" s="52"/>
      <c r="N32" s="53"/>
      <c r="O32" s="72">
        <v>1171602683.6400001</v>
      </c>
      <c r="P32" s="73">
        <v>792378488.12</v>
      </c>
      <c r="Q32" s="74">
        <f>O32-P32</f>
        <v>379224195.5200001</v>
      </c>
      <c r="R32" s="6"/>
    </row>
    <row r="33" spans="1:18" ht="12.7" customHeight="1" x14ac:dyDescent="0.2">
      <c r="A33" s="21"/>
      <c r="B33" s="54" t="s">
        <v>25</v>
      </c>
      <c r="C33" s="54"/>
      <c r="D33" s="54"/>
      <c r="E33" s="54"/>
      <c r="F33" s="54"/>
      <c r="G33" s="54"/>
      <c r="H33" s="54"/>
      <c r="I33" s="55"/>
      <c r="J33" s="24">
        <v>7</v>
      </c>
      <c r="K33" s="24">
        <v>3</v>
      </c>
      <c r="L33" s="52"/>
      <c r="M33" s="52"/>
      <c r="N33" s="53"/>
      <c r="O33" s="72">
        <v>278032745.01999998</v>
      </c>
      <c r="P33" s="73">
        <v>193804638.91</v>
      </c>
      <c r="Q33" s="74">
        <f>O33-P33</f>
        <v>84228106.109999985</v>
      </c>
      <c r="R33" s="6"/>
    </row>
    <row r="34" spans="1:18" ht="12.7" customHeight="1" x14ac:dyDescent="0.2">
      <c r="A34" s="21"/>
      <c r="B34" s="54" t="s">
        <v>24</v>
      </c>
      <c r="C34" s="54"/>
      <c r="D34" s="54"/>
      <c r="E34" s="54"/>
      <c r="F34" s="54"/>
      <c r="G34" s="54"/>
      <c r="H34" s="54"/>
      <c r="I34" s="55"/>
      <c r="J34" s="24">
        <v>7</v>
      </c>
      <c r="K34" s="24">
        <v>7</v>
      </c>
      <c r="L34" s="52"/>
      <c r="M34" s="52"/>
      <c r="N34" s="53"/>
      <c r="O34" s="72">
        <v>546527.63</v>
      </c>
      <c r="P34" s="73">
        <v>502235.22</v>
      </c>
      <c r="Q34" s="74">
        <f>O34-P34</f>
        <v>44292.410000000033</v>
      </c>
      <c r="R34" s="6"/>
    </row>
    <row r="35" spans="1:18" ht="12.7" customHeight="1" x14ac:dyDescent="0.2">
      <c r="A35" s="21"/>
      <c r="B35" s="54" t="s">
        <v>23</v>
      </c>
      <c r="C35" s="54"/>
      <c r="D35" s="54"/>
      <c r="E35" s="54"/>
      <c r="F35" s="54"/>
      <c r="G35" s="54"/>
      <c r="H35" s="54"/>
      <c r="I35" s="55"/>
      <c r="J35" s="24">
        <v>7</v>
      </c>
      <c r="K35" s="24">
        <v>9</v>
      </c>
      <c r="L35" s="52"/>
      <c r="M35" s="52"/>
      <c r="N35" s="53"/>
      <c r="O35" s="72">
        <v>48636254.439999998</v>
      </c>
      <c r="P35" s="73">
        <v>42447558.43</v>
      </c>
      <c r="Q35" s="74">
        <f>O35-P35</f>
        <v>6188696.0099999979</v>
      </c>
      <c r="R35" s="6"/>
    </row>
    <row r="36" spans="1:18" ht="12.7" customHeight="1" x14ac:dyDescent="0.2">
      <c r="A36" s="21"/>
      <c r="B36" s="48" t="s">
        <v>22</v>
      </c>
      <c r="C36" s="48"/>
      <c r="D36" s="48"/>
      <c r="E36" s="48"/>
      <c r="F36" s="48"/>
      <c r="G36" s="48"/>
      <c r="H36" s="48"/>
      <c r="I36" s="49"/>
      <c r="J36" s="23">
        <v>8</v>
      </c>
      <c r="K36" s="23">
        <v>0</v>
      </c>
      <c r="L36" s="50"/>
      <c r="M36" s="50"/>
      <c r="N36" s="51"/>
      <c r="O36" s="75">
        <f>O37+O38</f>
        <v>151301712.09</v>
      </c>
      <c r="P36" s="75">
        <f>P37+P38</f>
        <v>102901611.06999999</v>
      </c>
      <c r="Q36" s="71">
        <f>O36-P36</f>
        <v>48400101.020000011</v>
      </c>
      <c r="R36" s="6"/>
    </row>
    <row r="37" spans="1:18" ht="12.7" customHeight="1" x14ac:dyDescent="0.2">
      <c r="A37" s="21"/>
      <c r="B37" s="54" t="s">
        <v>21</v>
      </c>
      <c r="C37" s="54"/>
      <c r="D37" s="54"/>
      <c r="E37" s="54"/>
      <c r="F37" s="54"/>
      <c r="G37" s="54"/>
      <c r="H37" s="54"/>
      <c r="I37" s="55"/>
      <c r="J37" s="24">
        <v>8</v>
      </c>
      <c r="K37" s="24">
        <v>1</v>
      </c>
      <c r="L37" s="52"/>
      <c r="M37" s="52"/>
      <c r="N37" s="53"/>
      <c r="O37" s="72">
        <v>151201712.09</v>
      </c>
      <c r="P37" s="73">
        <v>102901611.06999999</v>
      </c>
      <c r="Q37" s="74">
        <f>O37-P37</f>
        <v>48300101.020000011</v>
      </c>
      <c r="R37" s="6"/>
    </row>
    <row r="38" spans="1:18" ht="12.7" customHeight="1" x14ac:dyDescent="0.2">
      <c r="A38" s="21"/>
      <c r="B38" s="54" t="s">
        <v>20</v>
      </c>
      <c r="C38" s="54"/>
      <c r="D38" s="54"/>
      <c r="E38" s="54"/>
      <c r="F38" s="54"/>
      <c r="G38" s="54"/>
      <c r="H38" s="54"/>
      <c r="I38" s="55"/>
      <c r="J38" s="24">
        <v>8</v>
      </c>
      <c r="K38" s="24">
        <v>4</v>
      </c>
      <c r="L38" s="52"/>
      <c r="M38" s="52"/>
      <c r="N38" s="53"/>
      <c r="O38" s="72">
        <v>100000</v>
      </c>
      <c r="P38" s="73">
        <v>0</v>
      </c>
      <c r="Q38" s="74">
        <f>O38-P38</f>
        <v>100000</v>
      </c>
      <c r="R38" s="6"/>
    </row>
    <row r="39" spans="1:18" ht="12.7" customHeight="1" x14ac:dyDescent="0.2">
      <c r="A39" s="21"/>
      <c r="B39" s="48" t="s">
        <v>19</v>
      </c>
      <c r="C39" s="48"/>
      <c r="D39" s="48"/>
      <c r="E39" s="48"/>
      <c r="F39" s="48"/>
      <c r="G39" s="48"/>
      <c r="H39" s="48"/>
      <c r="I39" s="49"/>
      <c r="J39" s="23">
        <v>9</v>
      </c>
      <c r="K39" s="23">
        <v>0</v>
      </c>
      <c r="L39" s="50"/>
      <c r="M39" s="50"/>
      <c r="N39" s="51"/>
      <c r="O39" s="75">
        <f>O40</f>
        <v>50000</v>
      </c>
      <c r="P39" s="75">
        <f>P40</f>
        <v>0</v>
      </c>
      <c r="Q39" s="71">
        <v>50000</v>
      </c>
      <c r="R39" s="6"/>
    </row>
    <row r="40" spans="1:18" ht="12.7" customHeight="1" x14ac:dyDescent="0.2">
      <c r="A40" s="21"/>
      <c r="B40" s="54" t="s">
        <v>18</v>
      </c>
      <c r="C40" s="54"/>
      <c r="D40" s="54"/>
      <c r="E40" s="54"/>
      <c r="F40" s="54"/>
      <c r="G40" s="54"/>
      <c r="H40" s="54"/>
      <c r="I40" s="55"/>
      <c r="J40" s="24">
        <v>9</v>
      </c>
      <c r="K40" s="24">
        <v>9</v>
      </c>
      <c r="L40" s="52"/>
      <c r="M40" s="52"/>
      <c r="N40" s="53"/>
      <c r="O40" s="73">
        <v>50000</v>
      </c>
      <c r="P40" s="76">
        <v>0</v>
      </c>
      <c r="Q40" s="74">
        <v>50000</v>
      </c>
      <c r="R40" s="6"/>
    </row>
    <row r="41" spans="1:18" ht="12.7" customHeight="1" x14ac:dyDescent="0.2">
      <c r="A41" s="21"/>
      <c r="B41" s="48" t="s">
        <v>17</v>
      </c>
      <c r="C41" s="48"/>
      <c r="D41" s="48"/>
      <c r="E41" s="48"/>
      <c r="F41" s="48"/>
      <c r="G41" s="48"/>
      <c r="H41" s="48"/>
      <c r="I41" s="49"/>
      <c r="J41" s="23">
        <v>10</v>
      </c>
      <c r="K41" s="23">
        <v>0</v>
      </c>
      <c r="L41" s="50"/>
      <c r="M41" s="50"/>
      <c r="N41" s="51"/>
      <c r="O41" s="75">
        <f>O42+O43+O44+O45</f>
        <v>65703157.709999993</v>
      </c>
      <c r="P41" s="75">
        <f>P42+P43+P44+P45</f>
        <v>48152998.059999995</v>
      </c>
      <c r="Q41" s="71">
        <f>O41-P41</f>
        <v>17550159.649999999</v>
      </c>
      <c r="R41" s="6"/>
    </row>
    <row r="42" spans="1:18" ht="12.7" customHeight="1" x14ac:dyDescent="0.2">
      <c r="A42" s="21"/>
      <c r="B42" s="54" t="s">
        <v>16</v>
      </c>
      <c r="C42" s="54"/>
      <c r="D42" s="54"/>
      <c r="E42" s="54"/>
      <c r="F42" s="54"/>
      <c r="G42" s="54"/>
      <c r="H42" s="54"/>
      <c r="I42" s="55"/>
      <c r="J42" s="24">
        <v>10</v>
      </c>
      <c r="K42" s="24">
        <v>1</v>
      </c>
      <c r="L42" s="52"/>
      <c r="M42" s="52"/>
      <c r="N42" s="53"/>
      <c r="O42" s="72">
        <v>6992484</v>
      </c>
      <c r="P42" s="73">
        <v>4454889</v>
      </c>
      <c r="Q42" s="74">
        <f>O42-P42</f>
        <v>2537595</v>
      </c>
      <c r="R42" s="6"/>
    </row>
    <row r="43" spans="1:18" ht="12.7" customHeight="1" x14ac:dyDescent="0.2">
      <c r="A43" s="21"/>
      <c r="B43" s="55" t="s">
        <v>15</v>
      </c>
      <c r="C43" s="61"/>
      <c r="D43" s="61"/>
      <c r="E43" s="61"/>
      <c r="F43" s="61"/>
      <c r="G43" s="61"/>
      <c r="H43" s="61"/>
      <c r="I43" s="62"/>
      <c r="J43" s="24">
        <v>10</v>
      </c>
      <c r="K43" s="24">
        <v>3</v>
      </c>
      <c r="L43" s="53"/>
      <c r="M43" s="63"/>
      <c r="N43" s="64"/>
      <c r="O43" s="73">
        <v>0</v>
      </c>
      <c r="P43" s="76"/>
      <c r="Q43" s="74">
        <f>O43-P43</f>
        <v>0</v>
      </c>
      <c r="R43" s="6"/>
    </row>
    <row r="44" spans="1:18" ht="12.7" customHeight="1" x14ac:dyDescent="0.2">
      <c r="A44" s="21"/>
      <c r="B44" s="54" t="s">
        <v>14</v>
      </c>
      <c r="C44" s="54"/>
      <c r="D44" s="54"/>
      <c r="E44" s="54"/>
      <c r="F44" s="54"/>
      <c r="G44" s="54"/>
      <c r="H44" s="54"/>
      <c r="I44" s="55"/>
      <c r="J44" s="24">
        <v>10</v>
      </c>
      <c r="K44" s="24">
        <v>4</v>
      </c>
      <c r="L44" s="52"/>
      <c r="M44" s="52"/>
      <c r="N44" s="53"/>
      <c r="O44" s="72">
        <v>40190768.799999997</v>
      </c>
      <c r="P44" s="73">
        <v>33760887.799999997</v>
      </c>
      <c r="Q44" s="74">
        <f>O44-P44</f>
        <v>6429881</v>
      </c>
      <c r="R44" s="6"/>
    </row>
    <row r="45" spans="1:18" ht="12.7" customHeight="1" x14ac:dyDescent="0.2">
      <c r="A45" s="21"/>
      <c r="B45" s="54" t="s">
        <v>13</v>
      </c>
      <c r="C45" s="54"/>
      <c r="D45" s="54"/>
      <c r="E45" s="54"/>
      <c r="F45" s="54"/>
      <c r="G45" s="54"/>
      <c r="H45" s="54"/>
      <c r="I45" s="55"/>
      <c r="J45" s="24">
        <v>10</v>
      </c>
      <c r="K45" s="24">
        <v>6</v>
      </c>
      <c r="L45" s="52"/>
      <c r="M45" s="52"/>
      <c r="N45" s="53"/>
      <c r="O45" s="72">
        <v>18519904.91</v>
      </c>
      <c r="P45" s="73">
        <v>9937221.2599999998</v>
      </c>
      <c r="Q45" s="74">
        <f>O45-P45</f>
        <v>8582683.6500000004</v>
      </c>
      <c r="R45" s="6"/>
    </row>
    <row r="46" spans="1:18" ht="12.7" customHeight="1" x14ac:dyDescent="0.2">
      <c r="A46" s="21"/>
      <c r="B46" s="48" t="s">
        <v>12</v>
      </c>
      <c r="C46" s="48"/>
      <c r="D46" s="48"/>
      <c r="E46" s="48"/>
      <c r="F46" s="48"/>
      <c r="G46" s="48"/>
      <c r="H46" s="48"/>
      <c r="I46" s="49"/>
      <c r="J46" s="23">
        <v>11</v>
      </c>
      <c r="K46" s="23">
        <v>0</v>
      </c>
      <c r="L46" s="50"/>
      <c r="M46" s="50"/>
      <c r="N46" s="51"/>
      <c r="O46" s="75">
        <f>O47+O48</f>
        <v>75265276.060000002</v>
      </c>
      <c r="P46" s="75">
        <f>P47+P48</f>
        <v>51232026.159999996</v>
      </c>
      <c r="Q46" s="71">
        <f>O46-P46</f>
        <v>24033249.900000006</v>
      </c>
      <c r="R46" s="6"/>
    </row>
    <row r="47" spans="1:18" ht="12.7" customHeight="1" x14ac:dyDescent="0.2">
      <c r="A47" s="21"/>
      <c r="B47" s="54" t="s">
        <v>11</v>
      </c>
      <c r="C47" s="54"/>
      <c r="D47" s="54"/>
      <c r="E47" s="54"/>
      <c r="F47" s="54"/>
      <c r="G47" s="54"/>
      <c r="H47" s="54"/>
      <c r="I47" s="55"/>
      <c r="J47" s="24">
        <v>11</v>
      </c>
      <c r="K47" s="24">
        <v>1</v>
      </c>
      <c r="L47" s="52"/>
      <c r="M47" s="52"/>
      <c r="N47" s="53"/>
      <c r="O47" s="72">
        <v>71602017.590000004</v>
      </c>
      <c r="P47" s="73">
        <v>48687718.539999999</v>
      </c>
      <c r="Q47" s="74">
        <f>O47-P47</f>
        <v>22914299.050000004</v>
      </c>
      <c r="R47" s="6"/>
    </row>
    <row r="48" spans="1:18" ht="21.8" customHeight="1" x14ac:dyDescent="0.2">
      <c r="A48" s="21"/>
      <c r="B48" s="54" t="s">
        <v>10</v>
      </c>
      <c r="C48" s="54"/>
      <c r="D48" s="54"/>
      <c r="E48" s="54"/>
      <c r="F48" s="54"/>
      <c r="G48" s="54"/>
      <c r="H48" s="54"/>
      <c r="I48" s="55"/>
      <c r="J48" s="24">
        <v>11</v>
      </c>
      <c r="K48" s="24">
        <v>5</v>
      </c>
      <c r="L48" s="52"/>
      <c r="M48" s="52"/>
      <c r="N48" s="53"/>
      <c r="O48" s="72">
        <v>3663258.47</v>
      </c>
      <c r="P48" s="73">
        <v>2544307.62</v>
      </c>
      <c r="Q48" s="74">
        <f>O48-P48</f>
        <v>1118950.8500000001</v>
      </c>
      <c r="R48" s="6"/>
    </row>
    <row r="49" spans="1:18" ht="12.7" customHeight="1" x14ac:dyDescent="0.2">
      <c r="A49" s="21"/>
      <c r="B49" s="48" t="s">
        <v>9</v>
      </c>
      <c r="C49" s="48"/>
      <c r="D49" s="48"/>
      <c r="E49" s="48"/>
      <c r="F49" s="48"/>
      <c r="G49" s="48"/>
      <c r="H49" s="48"/>
      <c r="I49" s="49"/>
      <c r="J49" s="23">
        <v>12</v>
      </c>
      <c r="K49" s="23">
        <v>0</v>
      </c>
      <c r="L49" s="50"/>
      <c r="M49" s="50"/>
      <c r="N49" s="51"/>
      <c r="O49" s="75">
        <f>O50</f>
        <v>1299905</v>
      </c>
      <c r="P49" s="75">
        <f>P50</f>
        <v>544645.30000000005</v>
      </c>
      <c r="Q49" s="71">
        <f>O49-P49</f>
        <v>755259.7</v>
      </c>
      <c r="R49" s="6"/>
    </row>
    <row r="50" spans="1:18" ht="21.8" customHeight="1" x14ac:dyDescent="0.2">
      <c r="A50" s="21"/>
      <c r="B50" s="54" t="s">
        <v>8</v>
      </c>
      <c r="C50" s="54"/>
      <c r="D50" s="54"/>
      <c r="E50" s="54"/>
      <c r="F50" s="54"/>
      <c r="G50" s="54"/>
      <c r="H50" s="54"/>
      <c r="I50" s="55"/>
      <c r="J50" s="24">
        <v>12</v>
      </c>
      <c r="K50" s="24">
        <v>4</v>
      </c>
      <c r="L50" s="52"/>
      <c r="M50" s="52"/>
      <c r="N50" s="53"/>
      <c r="O50" s="72">
        <v>1299905</v>
      </c>
      <c r="P50" s="73">
        <v>544645.30000000005</v>
      </c>
      <c r="Q50" s="74">
        <f>O50-P50</f>
        <v>755259.7</v>
      </c>
      <c r="R50" s="6"/>
    </row>
    <row r="51" spans="1:18" ht="21.8" customHeight="1" x14ac:dyDescent="0.2">
      <c r="A51" s="21"/>
      <c r="B51" s="48" t="s">
        <v>7</v>
      </c>
      <c r="C51" s="48"/>
      <c r="D51" s="48"/>
      <c r="E51" s="48"/>
      <c r="F51" s="48"/>
      <c r="G51" s="48"/>
      <c r="H51" s="48"/>
      <c r="I51" s="49"/>
      <c r="J51" s="23">
        <v>13</v>
      </c>
      <c r="K51" s="23">
        <v>0</v>
      </c>
      <c r="L51" s="50"/>
      <c r="M51" s="50"/>
      <c r="N51" s="51"/>
      <c r="O51" s="75">
        <f>O52</f>
        <v>703383.06</v>
      </c>
      <c r="P51" s="75">
        <f>P52</f>
        <v>17942.86</v>
      </c>
      <c r="Q51" s="71">
        <f>O51-P51</f>
        <v>685440.20000000007</v>
      </c>
      <c r="R51" s="6"/>
    </row>
    <row r="52" spans="1:18" ht="21.8" customHeight="1" thickBot="1" x14ac:dyDescent="0.25">
      <c r="A52" s="21"/>
      <c r="B52" s="56" t="s">
        <v>6</v>
      </c>
      <c r="C52" s="56"/>
      <c r="D52" s="56"/>
      <c r="E52" s="56"/>
      <c r="F52" s="56"/>
      <c r="G52" s="56"/>
      <c r="H52" s="56"/>
      <c r="I52" s="57"/>
      <c r="J52" s="22">
        <v>13</v>
      </c>
      <c r="K52" s="22">
        <v>1</v>
      </c>
      <c r="L52" s="58"/>
      <c r="M52" s="58"/>
      <c r="N52" s="59"/>
      <c r="O52" s="72">
        <v>703383.06</v>
      </c>
      <c r="P52" s="73">
        <v>17942.86</v>
      </c>
      <c r="Q52" s="77">
        <f>O52-P52</f>
        <v>685440.20000000007</v>
      </c>
      <c r="R52" s="6"/>
    </row>
    <row r="53" spans="1:18" ht="13.15" hidden="1" customHeight="1" thickBot="1" x14ac:dyDescent="0.25">
      <c r="A53" s="21"/>
      <c r="B53" s="2"/>
      <c r="C53" s="20"/>
      <c r="D53" s="18"/>
      <c r="E53" s="18"/>
      <c r="F53" s="18"/>
      <c r="G53" s="18"/>
      <c r="H53" s="18"/>
      <c r="I53" s="19"/>
      <c r="J53" s="18">
        <v>0</v>
      </c>
      <c r="K53" s="18">
        <v>0</v>
      </c>
      <c r="L53" s="18"/>
      <c r="M53" s="18"/>
      <c r="N53" s="18"/>
      <c r="O53" s="17">
        <v>3879024359.6399999</v>
      </c>
      <c r="P53" s="16">
        <v>3811224485.3400002</v>
      </c>
      <c r="Q53" s="15">
        <v>3545050808.21</v>
      </c>
      <c r="R53" s="6"/>
    </row>
    <row r="54" spans="1:18" ht="13.15" hidden="1" customHeight="1" x14ac:dyDescent="0.25">
      <c r="A54" s="14"/>
      <c r="B54" s="13"/>
      <c r="C54" s="12" t="s">
        <v>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0" t="s">
        <v>4</v>
      </c>
      <c r="O54" s="9">
        <v>3879024359.6399999</v>
      </c>
      <c r="P54" s="8">
        <v>0</v>
      </c>
      <c r="Q54" s="7">
        <v>0</v>
      </c>
      <c r="R54" s="6"/>
    </row>
    <row r="55" spans="1:18" ht="12.7" customHeight="1" x14ac:dyDescent="0.2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"/>
    </row>
    <row r="56" spans="1:18" ht="11.3" customHeight="1" x14ac:dyDescent="0.2">
      <c r="A56" s="42"/>
      <c r="B56" s="42"/>
      <c r="C56" s="42"/>
      <c r="D56" s="42"/>
      <c r="E56" s="4"/>
      <c r="F56" s="4"/>
      <c r="G56" s="4"/>
      <c r="H56" s="4"/>
      <c r="I56" s="4"/>
      <c r="J56" s="4"/>
      <c r="K56" s="1"/>
      <c r="L56" s="3"/>
      <c r="M56" s="1"/>
      <c r="N56" s="3" t="s">
        <v>3</v>
      </c>
      <c r="O56" s="3"/>
      <c r="P56" s="1"/>
      <c r="Q56" s="1"/>
      <c r="R56" s="1"/>
    </row>
    <row r="57" spans="1:18" ht="11.3" customHeight="1" x14ac:dyDescent="0.2">
      <c r="A57" s="4"/>
      <c r="B57" s="4"/>
      <c r="C57" s="4"/>
      <c r="D57" s="4"/>
      <c r="E57" s="4"/>
      <c r="F57" s="2"/>
      <c r="G57" s="1"/>
      <c r="H57" s="1"/>
      <c r="I57" s="1"/>
      <c r="J57" s="3"/>
      <c r="K57" s="3"/>
      <c r="L57" s="1"/>
      <c r="M57" s="1"/>
      <c r="N57" s="3" t="s">
        <v>1</v>
      </c>
      <c r="O57" s="3"/>
      <c r="P57" s="1"/>
      <c r="Q57" s="1"/>
      <c r="R57" s="1"/>
    </row>
    <row r="58" spans="1:18" ht="11.3" customHeight="1" x14ac:dyDescent="0.2">
      <c r="A58" s="43"/>
      <c r="B58" s="43"/>
      <c r="C58" s="43"/>
      <c r="D58" s="43"/>
      <c r="E58" s="4"/>
      <c r="F58" s="4"/>
      <c r="G58" s="4"/>
      <c r="H58" s="4"/>
      <c r="I58" s="4"/>
      <c r="J58" s="3"/>
      <c r="K58" s="2"/>
      <c r="L58" s="1"/>
      <c r="M58" s="1"/>
      <c r="N58" s="3" t="s">
        <v>2</v>
      </c>
      <c r="O58" s="3"/>
      <c r="P58" s="1"/>
      <c r="Q58" s="1"/>
      <c r="R58" s="1"/>
    </row>
    <row r="59" spans="1:18" ht="11.3" customHeight="1" x14ac:dyDescent="0.2">
      <c r="A59" s="2"/>
      <c r="B59" s="2"/>
      <c r="C59" s="2"/>
      <c r="D59" s="2"/>
      <c r="E59" s="2"/>
      <c r="F59" s="2"/>
      <c r="G59" s="1"/>
      <c r="H59" s="1"/>
      <c r="I59" s="1"/>
      <c r="J59" s="3"/>
      <c r="K59" s="3"/>
      <c r="L59" s="1"/>
      <c r="M59" s="1"/>
      <c r="N59" s="3" t="s">
        <v>1</v>
      </c>
      <c r="O59" s="3"/>
      <c r="P59" s="1"/>
      <c r="Q59" s="1"/>
      <c r="R59" s="1"/>
    </row>
    <row r="60" spans="1:18" ht="11.3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</row>
    <row r="61" spans="1:18" ht="3.6" customHeight="1" x14ac:dyDescent="0.2">
      <c r="A61" s="1" t="s">
        <v>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</sheetData>
  <mergeCells count="95">
    <mergeCell ref="A3:Q3"/>
    <mergeCell ref="B43:I43"/>
    <mergeCell ref="L43:N43"/>
    <mergeCell ref="B44:I44"/>
    <mergeCell ref="L44:N44"/>
    <mergeCell ref="B37:I37"/>
    <mergeCell ref="L37:N37"/>
    <mergeCell ref="B36:I36"/>
    <mergeCell ref="L36:N36"/>
    <mergeCell ref="B42:I42"/>
    <mergeCell ref="L42:N42"/>
    <mergeCell ref="B33:I33"/>
    <mergeCell ref="L33:N33"/>
    <mergeCell ref="B34:I34"/>
    <mergeCell ref="L34:N34"/>
    <mergeCell ref="B35:I35"/>
    <mergeCell ref="B52:I52"/>
    <mergeCell ref="L52:N52"/>
    <mergeCell ref="B45:I45"/>
    <mergeCell ref="L45:N45"/>
    <mergeCell ref="B47:I47"/>
    <mergeCell ref="L47:N47"/>
    <mergeCell ref="B48:I48"/>
    <mergeCell ref="L48:N48"/>
    <mergeCell ref="B46:I46"/>
    <mergeCell ref="L46:N46"/>
    <mergeCell ref="B49:I49"/>
    <mergeCell ref="L49:N49"/>
    <mergeCell ref="B51:I51"/>
    <mergeCell ref="L51:N51"/>
    <mergeCell ref="B50:I50"/>
    <mergeCell ref="L50:N50"/>
    <mergeCell ref="L35:N35"/>
    <mergeCell ref="B20:I20"/>
    <mergeCell ref="L20:N20"/>
    <mergeCell ref="B21:I21"/>
    <mergeCell ref="L21:N21"/>
    <mergeCell ref="B22:I22"/>
    <mergeCell ref="L22:N22"/>
    <mergeCell ref="B24:I24"/>
    <mergeCell ref="L24:N24"/>
    <mergeCell ref="B25:I25"/>
    <mergeCell ref="L25:N25"/>
    <mergeCell ref="B26:I26"/>
    <mergeCell ref="L26:N26"/>
    <mergeCell ref="B27:I27"/>
    <mergeCell ref="L27:N27"/>
    <mergeCell ref="B29:I29"/>
    <mergeCell ref="B15:I15"/>
    <mergeCell ref="L15:N15"/>
    <mergeCell ref="B17:I17"/>
    <mergeCell ref="L17:N17"/>
    <mergeCell ref="B18:I18"/>
    <mergeCell ref="L18:N18"/>
    <mergeCell ref="B12:I12"/>
    <mergeCell ref="L12:N12"/>
    <mergeCell ref="B13:I13"/>
    <mergeCell ref="L13:N13"/>
    <mergeCell ref="B14:I14"/>
    <mergeCell ref="L14:N14"/>
    <mergeCell ref="B9:I9"/>
    <mergeCell ref="L9:N9"/>
    <mergeCell ref="B10:I10"/>
    <mergeCell ref="L10:N10"/>
    <mergeCell ref="B11:I11"/>
    <mergeCell ref="L11:N11"/>
    <mergeCell ref="B41:I41"/>
    <mergeCell ref="L41:N41"/>
    <mergeCell ref="B38:I38"/>
    <mergeCell ref="L38:N38"/>
    <mergeCell ref="B40:I40"/>
    <mergeCell ref="L40:N40"/>
    <mergeCell ref="B39:I39"/>
    <mergeCell ref="L39:N39"/>
    <mergeCell ref="L29:N29"/>
    <mergeCell ref="B31:I31"/>
    <mergeCell ref="L31:N31"/>
    <mergeCell ref="B32:I32"/>
    <mergeCell ref="L32:N32"/>
    <mergeCell ref="A56:D56"/>
    <mergeCell ref="A58:D58"/>
    <mergeCell ref="B7:I7"/>
    <mergeCell ref="L7:N7"/>
    <mergeCell ref="B8:I8"/>
    <mergeCell ref="L8:N8"/>
    <mergeCell ref="B16:I16"/>
    <mergeCell ref="L16:N16"/>
    <mergeCell ref="B19:I19"/>
    <mergeCell ref="L19:N19"/>
    <mergeCell ref="B23:I23"/>
    <mergeCell ref="L23:N23"/>
    <mergeCell ref="B28:I28"/>
    <mergeCell ref="L28:N28"/>
    <mergeCell ref="B30:I30"/>
    <mergeCell ref="L30:N30"/>
  </mergeCells>
  <pageMargins left="0.39370078740157499" right="0.39370078740157499" top="0.999999984981507" bottom="0.999999984981507" header="0.499999992490753" footer="0.499999992490753"/>
  <pageSetup paperSize="9" scale="99" fitToHeight="0" orientation="portrait" verticalDpi="0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год (ФКР)_4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Наталья Анатольевна</dc:creator>
  <cp:lastModifiedBy>Хамзина Евгения Викторовна</cp:lastModifiedBy>
  <dcterms:created xsi:type="dcterms:W3CDTF">2025-07-11T03:21:40Z</dcterms:created>
  <dcterms:modified xsi:type="dcterms:W3CDTF">2025-10-16T03:24:36Z</dcterms:modified>
</cp:coreProperties>
</file>