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.gubanova\Desktop\!ВАЖНАЯ\МП_ОТЧЕТы за 2022,2023,2024,2025\2025 год\ЖКХ — 2025\Пост.№ -па от .2026_ЖКХ\"/>
    </mc:Choice>
  </mc:AlternateContent>
  <bookViews>
    <workbookView xWindow="0" yWindow="0" windowWidth="21570" windowHeight="7380"/>
  </bookViews>
  <sheets>
    <sheet name="Лист1" sheetId="1" r:id="rId1"/>
  </sheets>
  <definedNames>
    <definedName name="_xlnm.Print_Area" localSheetId="0">Лист1!$A$1:$E$245</definedName>
  </definedNames>
  <calcPr calcId="162913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2" i="1" l="1"/>
  <c r="D72" i="1" l="1"/>
  <c r="E72" i="1"/>
  <c r="D8" i="1" l="1"/>
  <c r="E8" i="1"/>
  <c r="D12" i="1"/>
  <c r="E9" i="1"/>
  <c r="E12" i="1"/>
  <c r="E139" i="1"/>
  <c r="E141" i="1"/>
  <c r="E191" i="1"/>
  <c r="E186" i="1"/>
  <c r="E181" i="1"/>
  <c r="E169" i="1"/>
  <c r="E168" i="1" s="1"/>
  <c r="E138" i="1"/>
  <c r="E10" i="1"/>
  <c r="E40" i="1"/>
  <c r="E43" i="1"/>
  <c r="E41" i="1"/>
  <c r="D41" i="1"/>
  <c r="D42" i="1"/>
  <c r="E62" i="1"/>
  <c r="D62" i="1"/>
  <c r="E58" i="1"/>
  <c r="D58" i="1"/>
  <c r="E77" i="1"/>
  <c r="D77" i="1"/>
  <c r="E90" i="1"/>
  <c r="E83" i="1"/>
  <c r="D83" i="1"/>
  <c r="E105" i="1"/>
  <c r="D105" i="1"/>
  <c r="E102" i="1"/>
  <c r="D102" i="1"/>
  <c r="E99" i="1"/>
  <c r="D99" i="1"/>
  <c r="D122" i="1"/>
  <c r="E140" i="1"/>
  <c r="E11" i="1" s="1"/>
  <c r="D140" i="1"/>
  <c r="D11" i="1" s="1"/>
  <c r="D139" i="1"/>
  <c r="E177" i="1"/>
  <c r="D177" i="1"/>
  <c r="E155" i="1"/>
  <c r="E153" i="1"/>
  <c r="E152" i="1" s="1"/>
  <c r="D153" i="1"/>
  <c r="D152" i="1" s="1"/>
  <c r="D155" i="1"/>
  <c r="D169" i="1"/>
  <c r="D181" i="1"/>
  <c r="D186" i="1"/>
  <c r="E208" i="1"/>
  <c r="E212" i="1"/>
  <c r="D212" i="1"/>
  <c r="E217" i="1"/>
  <c r="E223" i="1"/>
  <c r="E222" i="1"/>
  <c r="D222" i="1"/>
  <c r="E236" i="1"/>
  <c r="D236" i="1"/>
  <c r="E239" i="1"/>
  <c r="D239" i="1"/>
  <c r="E137" i="1" l="1"/>
  <c r="D138" i="1"/>
  <c r="D137" i="1" s="1"/>
  <c r="D88" i="1"/>
  <c r="D82" i="1" s="1"/>
  <c r="E84" i="1"/>
  <c r="D81" i="1" l="1"/>
  <c r="D40" i="1"/>
  <c r="E225" i="1" l="1"/>
  <c r="E224" i="1"/>
  <c r="E216" i="1"/>
  <c r="E196" i="1" l="1"/>
  <c r="D196" i="1"/>
  <c r="E200" i="1"/>
  <c r="D200" i="1"/>
  <c r="D113" i="1"/>
  <c r="E122" i="1"/>
  <c r="E113" i="1" s="1"/>
  <c r="E88" i="1"/>
  <c r="E82" i="1" s="1"/>
  <c r="E52" i="1" l="1"/>
  <c r="D52" i="1"/>
  <c r="D223" i="1" l="1"/>
  <c r="D10" i="1" s="1"/>
  <c r="D221" i="1" l="1"/>
  <c r="E69" i="1"/>
  <c r="D69" i="1"/>
  <c r="D228" i="1"/>
  <c r="E228" i="1"/>
  <c r="D232" i="1"/>
  <c r="E232" i="1"/>
  <c r="E221" i="1" l="1"/>
  <c r="D112" i="1"/>
  <c r="E112" i="1"/>
  <c r="E81" i="1" l="1"/>
  <c r="D216" i="1"/>
  <c r="D208" i="1"/>
  <c r="E204" i="1"/>
  <c r="D204" i="1"/>
  <c r="E174" i="1"/>
  <c r="D174" i="1"/>
  <c r="E171" i="1"/>
  <c r="D171" i="1"/>
  <c r="E126" i="1"/>
  <c r="D126" i="1"/>
  <c r="E96" i="1"/>
  <c r="D96" i="1"/>
  <c r="E93" i="1"/>
  <c r="D93" i="1"/>
  <c r="D90" i="1"/>
  <c r="D33" i="1"/>
  <c r="D32" i="1" s="1"/>
  <c r="E33" i="1"/>
  <c r="D21" i="1"/>
  <c r="E21" i="1"/>
  <c r="D191" i="1"/>
  <c r="D168" i="1"/>
  <c r="D165" i="1"/>
  <c r="D162" i="1"/>
  <c r="D158" i="1"/>
  <c r="D132" i="1"/>
  <c r="D129" i="1"/>
  <c r="D121" i="1"/>
  <c r="D108" i="1"/>
  <c r="D87" i="1"/>
  <c r="D66" i="1"/>
  <c r="D55" i="1"/>
  <c r="D49" i="1"/>
  <c r="D36" i="1"/>
  <c r="D28" i="1"/>
  <c r="D24" i="1"/>
  <c r="D9" i="1" l="1"/>
  <c r="E20" i="1"/>
  <c r="D20" i="1"/>
  <c r="E55" i="1"/>
  <c r="E49" i="1"/>
  <c r="E158" i="1" l="1"/>
  <c r="E87" i="1" l="1"/>
  <c r="E108" i="1"/>
  <c r="E66" i="1"/>
  <c r="E32" i="1"/>
  <c r="E121" i="1" l="1"/>
  <c r="E162" i="1" l="1"/>
  <c r="E165" i="1"/>
  <c r="E28" i="1" l="1"/>
  <c r="E24" i="1" l="1"/>
  <c r="E132" i="1" l="1"/>
  <c r="E129" i="1"/>
  <c r="E36" i="1" l="1"/>
</calcChain>
</file>

<file path=xl/sharedStrings.xml><?xml version="1.0" encoding="utf-8"?>
<sst xmlns="http://schemas.openxmlformats.org/spreadsheetml/2006/main" count="333" uniqueCount="118">
  <si>
    <t>Наименование программы, подпрограммы,  основного мероприятия, мероприятия, проекта</t>
  </si>
  <si>
    <t>Источники финансирования / Наименование целевого показателя</t>
  </si>
  <si>
    <t>Предусмотренный объем финансирования (тыс. руб.) / Значение целевого показателя</t>
  </si>
  <si>
    <t>Всего</t>
  </si>
  <si>
    <t>Бюджет города</t>
  </si>
  <si>
    <t>Областной бюджет</t>
  </si>
  <si>
    <t xml:space="preserve">Основное мероприятие 1.1. Обеспечение мероприятий по капитальному ремонту многоквартирных домов города, включенных в Региональную программу капитального ремонта общего имущества в многоквартирных домах на территории Иркутской области на 2014-2043 годы. </t>
  </si>
  <si>
    <t>Основное мероприятие 1.2. Своевременная ежемесячная оплата взносов на капитальный ремонт многоквартирных домов в доле муниципальных жилых и нежилых помещений Региональному оператору.</t>
  </si>
  <si>
    <t>Основное мероприятие 2.1. Капитальный и текущий ремонт помещений муниципального жилищного фонда.</t>
  </si>
  <si>
    <t xml:space="preserve">Основное мероприятие 3.1. Содержание и ремонт дорог местного значения. </t>
  </si>
  <si>
    <t>Федеральный бюджет</t>
  </si>
  <si>
    <t>Основное мероприятие 3.9. "Мероприятия в рамках реализации регионального проекта "Дорожная сеть"</t>
  </si>
  <si>
    <t>Основное мероприятие 4.1.                                   Содержание наружного освещения города Усолье – Сибирское</t>
  </si>
  <si>
    <t xml:space="preserve">Основное мероприятие 5.3. Проведение технических мероприятий  в бюджетной сфере города Усолье-Сибирское по реконструкции и капитальному ремонту  ограждающих конструкций, оконных и дверных  проемов, систем теплоснабжения, энергоснабжения,  водоснабжения и водоотведения. </t>
  </si>
  <si>
    <t>Основное мероприятие 6.2  Содержание городского мемориала памяти и памятников в городе Усолье-Сибирское</t>
  </si>
  <si>
    <t xml:space="preserve">Основное мероприятие 5.1. Установка общедомовых приборов учета  энергоресурсов в городе Усолье-Сибирское и установка индивидуальных квартирных приборов учета  в муниципальном жилищном фонде.
</t>
  </si>
  <si>
    <t>*</t>
  </si>
  <si>
    <t>Таблица 1  к Приложению 3</t>
  </si>
  <si>
    <t>Целевые средства</t>
  </si>
  <si>
    <t>Основное мероприятие 3.6. Проектирование ремонта, капитального ремонта, реконструкции автомобильных дорог</t>
  </si>
  <si>
    <t xml:space="preserve">Основное мероприятие 3.5. Проведение экспертизы (государственной/негосударственной). </t>
  </si>
  <si>
    <t>Основное мероприятие 6.4 Обустройство пешеходных дорожек</t>
  </si>
  <si>
    <t xml:space="preserve">Основное мероприятие 6.6.                                                                                 Проведение экспертизы (государственной/негосударственной) </t>
  </si>
  <si>
    <t>Значение целевого показателя относится к основному мероприятию  4.1. Содержание наружного освещения города Усолье – Сибирское</t>
  </si>
  <si>
    <t>-</t>
  </si>
  <si>
    <t>Основное мероприятие 4.4. Организация уличного освещения</t>
  </si>
  <si>
    <t>Основное мероприятие 5.2. Актуализация и разработка схем  теплоснабжения, водоснабжения, водоотведения и ливневой канализации города Усолье-Сибирское.</t>
  </si>
  <si>
    <t>Основное мероприятие 6.18. Содержание общественных территорий (парки, скверы и т.д.)</t>
  </si>
  <si>
    <t>Основное мероприятие 4.1.1. 
Расчет за потребленную электроэнергию</t>
  </si>
  <si>
    <t>Основное мероприятие 4.1.2. 
Обслуживание наружного освещения города Усолье-Сибирское</t>
  </si>
  <si>
    <t>Основное мероприятие 6.2.1. Техническое обслуживание газового оборудования и поставка газа.</t>
  </si>
  <si>
    <t>Основное мероприятие 6.5. Содержание и ремонт детского игрового и спортивного оборудования и иных малых архитектурных форм</t>
  </si>
  <si>
    <t>Основное мероприятие 6.18.1. Содержание общественных территорий (зимнее/летнее)</t>
  </si>
  <si>
    <t>Основное мероприятие 6.18.2. Установка и техническое обслуживание систем видеонаблюдения</t>
  </si>
  <si>
    <t>Значение целевого показателя относится к основному мероприятию 6.2. Содержание городского мемориала памяти и памятников в городе Усолье-Сибирское</t>
  </si>
  <si>
    <t xml:space="preserve">Мэр города Усолье-Сибирское                                                                                </t>
  </si>
  <si>
    <t xml:space="preserve"> М.В. Торопкин</t>
  </si>
  <si>
    <t>Основное мероприятие 8.2. 
Разработка проектной документации по объекту "Строительство сетей водоснабжения на территории города Усолье-Сибирское"</t>
  </si>
  <si>
    <t>Основное мероприятие 8.1. 
Разработка проектной документации по объекту "Строительство канализационных очистных сооружений на территории города Усолье-Сибирское"</t>
  </si>
  <si>
    <r>
      <rPr>
        <i/>
        <sz val="13"/>
        <rFont val="Times New Roman"/>
        <family val="1"/>
        <charset val="204"/>
      </rPr>
      <t xml:space="preserve">Целевой показатель 1.   </t>
    </r>
    <r>
      <rPr>
        <sz val="13"/>
        <rFont val="Times New Roman"/>
        <family val="1"/>
        <charset val="204"/>
      </rPr>
      <t xml:space="preserve">                                                        Доля многоквартирных домов, в которых проведен капитальный ремонт общего имущества, от общего числа многоквартирных домов на территории города, требуемых капитального ремонта (%)</t>
    </r>
  </si>
  <si>
    <r>
      <rPr>
        <i/>
        <sz val="13"/>
        <rFont val="Times New Roman"/>
        <family val="1"/>
        <charset val="204"/>
      </rPr>
      <t xml:space="preserve">Целевой показатель 2.   </t>
    </r>
    <r>
      <rPr>
        <sz val="13"/>
        <rFont val="Times New Roman"/>
        <family val="1"/>
        <charset val="204"/>
      </rPr>
      <t xml:space="preserve">                                  Общая площадь помещений многоквартирных домов муниципального жилищного фонда, в которых проведен капитальный и текущий ремонт (м2)                                                      </t>
    </r>
  </si>
  <si>
    <r>
      <rPr>
        <i/>
        <sz val="13"/>
        <rFont val="Times New Roman"/>
        <family val="1"/>
        <charset val="204"/>
      </rPr>
      <t xml:space="preserve">Целевой показатель 3.                                           </t>
    </r>
    <r>
      <rPr>
        <sz val="13"/>
        <rFont val="Times New Roman"/>
        <family val="1"/>
        <charset val="204"/>
      </rPr>
      <t>Доля протяженности дорог местного значения, не отвечающих нормативным требованиям, в общей протяженности дорог местного значения (%)</t>
    </r>
    <r>
      <rPr>
        <i/>
        <sz val="13"/>
        <rFont val="Times New Roman"/>
        <family val="1"/>
        <charset val="204"/>
      </rPr>
      <t xml:space="preserve">   </t>
    </r>
    <r>
      <rPr>
        <sz val="13"/>
        <rFont val="Times New Roman"/>
        <family val="1"/>
        <charset val="204"/>
      </rPr>
      <t xml:space="preserve">                                                       </t>
    </r>
  </si>
  <si>
    <r>
      <rPr>
        <i/>
        <sz val="13"/>
        <rFont val="Times New Roman"/>
        <family val="1"/>
        <charset val="204"/>
      </rPr>
      <t xml:space="preserve">Целевой показатель 4.                             </t>
    </r>
    <r>
      <rPr>
        <sz val="13"/>
        <rFont val="Times New Roman"/>
        <family val="1"/>
        <charset val="204"/>
      </rPr>
      <t xml:space="preserve">Протяженность содержания линий наружного освещения территории города (км)                                                       </t>
    </r>
  </si>
  <si>
    <r>
      <t xml:space="preserve">Целевой показатель 5.                                      </t>
    </r>
    <r>
      <rPr>
        <sz val="13"/>
        <rFont val="Times New Roman"/>
        <family val="1"/>
        <charset val="204"/>
      </rPr>
      <t>Объем потребления энергоресурсов муниципальными бюджетными учреждениями (т.у.т (тонн условного топлива))</t>
    </r>
  </si>
  <si>
    <r>
      <t xml:space="preserve">Целевой показатель 6.                                           </t>
    </r>
    <r>
      <rPr>
        <sz val="13"/>
        <rFont val="Times New Roman"/>
        <family val="1"/>
        <charset val="204"/>
      </rPr>
      <t>Доля исполненных мероприятий по благоустройству территории города (%)</t>
    </r>
  </si>
  <si>
    <r>
      <t xml:space="preserve">Целевой показатель 8. 
</t>
    </r>
    <r>
      <rPr>
        <sz val="13"/>
        <rFont val="Times New Roman"/>
        <family val="1"/>
        <charset val="204"/>
      </rPr>
      <t>Доля исполненных мероприятий по модернизации объектов водоснабжения, водоотведения и очистки сточных вод на территории города Усолье-Сибипрское (%)</t>
    </r>
  </si>
  <si>
    <t>Значение целевого показателя относится к основному мероприятию 6.18. Содержание общественных территорий (парки, скверы и т.д.)</t>
  </si>
  <si>
    <r>
      <rPr>
        <i/>
        <sz val="13"/>
        <rFont val="Times New Roman"/>
        <family val="1"/>
        <charset val="204"/>
      </rPr>
      <t>Целевой показатель 1.</t>
    </r>
    <r>
      <rPr>
        <sz val="13"/>
        <rFont val="Times New Roman"/>
        <family val="1"/>
        <charset val="204"/>
      </rPr>
      <t xml:space="preserve"> 
Доля объемов электроэнергии, расчеты за которую осуществляются с использованием приборов учета (индивидуальных и общедомовых), в общем объеме электроэнергии, потребляемой многоквартирными домами в доле муниципальных жилых помещений, муниципального жилого фонда и муниципального специализированного фонда (%)</t>
    </r>
  </si>
  <si>
    <r>
      <rPr>
        <i/>
        <sz val="13"/>
        <rFont val="Times New Roman"/>
        <family val="1"/>
        <charset val="204"/>
      </rPr>
      <t xml:space="preserve">Целевой показатель 2. 
</t>
    </r>
    <r>
      <rPr>
        <sz val="13"/>
        <rFont val="Times New Roman"/>
        <family val="1"/>
        <charset val="204"/>
      </rPr>
      <t>Доля объемов тепловой энергии, расчеты за которую осуществляются с использованием приборов учета (индивидуальных и обще-домовых), в общем объеме тепловой энергии, потребляемой многоквартирными домами в доле муниципальных жилых помещений, муниципального жилого фонда и муниципального специализированного фонда (%)</t>
    </r>
  </si>
  <si>
    <r>
      <rPr>
        <i/>
        <sz val="13"/>
        <rFont val="Times New Roman"/>
        <family val="1"/>
        <charset val="204"/>
      </rPr>
      <t>Целевой показатель 3.</t>
    </r>
    <r>
      <rPr>
        <sz val="13"/>
        <rFont val="Times New Roman"/>
        <family val="1"/>
        <charset val="204"/>
      </rPr>
      <t xml:space="preserve"> 
Доля объемов воды, расчеты за которую осуществляются с использованием приборов учета (индивидуальных и общедомовых), в общем объеме воды, потребляемой многоквартирными домами в доле муниципальных жилых помещений, муниципального жилого фонда и муниципального специализированного фонда (%)</t>
    </r>
  </si>
  <si>
    <r>
      <rPr>
        <i/>
        <sz val="13"/>
        <rFont val="Times New Roman"/>
        <family val="1"/>
        <charset val="204"/>
      </rPr>
      <t xml:space="preserve">Целевой показатель 4. 
</t>
    </r>
    <r>
      <rPr>
        <sz val="13"/>
        <rFont val="Times New Roman"/>
        <family val="1"/>
        <charset val="204"/>
      </rPr>
      <t>Экономия потребления муниципальными бюджетными учреждениями  электроэнергии в натуральном выражении (тыс. кВт)</t>
    </r>
  </si>
  <si>
    <r>
      <rPr>
        <i/>
        <sz val="13"/>
        <rFont val="Times New Roman"/>
        <family val="1"/>
        <charset val="204"/>
      </rPr>
      <t>Целевой показатель 5.</t>
    </r>
    <r>
      <rPr>
        <sz val="13"/>
        <rFont val="Times New Roman"/>
        <family val="1"/>
        <charset val="204"/>
      </rPr>
      <t xml:space="preserve"> 
Экономия потребления муниципальными бюджетными учреждениями тепловой энергии в натуральном выражении (Гкал)</t>
    </r>
  </si>
  <si>
    <r>
      <rPr>
        <i/>
        <sz val="13"/>
        <rFont val="Times New Roman"/>
        <family val="1"/>
        <charset val="204"/>
      </rPr>
      <t>Целевой показатель 6.</t>
    </r>
    <r>
      <rPr>
        <sz val="13"/>
        <rFont val="Times New Roman"/>
        <family val="1"/>
        <charset val="204"/>
      </rPr>
      <t xml:space="preserve"> 
Экономия потребления муниципальными бюджетными учреждениями питьевой воды в натуральном выражении (м³)</t>
    </r>
  </si>
  <si>
    <r>
      <rPr>
        <i/>
        <sz val="13"/>
        <rFont val="Times New Roman"/>
        <family val="1"/>
        <charset val="204"/>
      </rPr>
      <t>Целевой показатель 2.</t>
    </r>
    <r>
      <rPr>
        <sz val="13"/>
        <rFont val="Times New Roman"/>
        <family val="1"/>
        <charset val="204"/>
      </rPr>
      <t xml:space="preserve"> 
Содержание городского мемориала памяти и памятников в городе Усолье-Сибирское (ед.)</t>
    </r>
  </si>
  <si>
    <r>
      <rPr>
        <i/>
        <sz val="13"/>
        <rFont val="Times New Roman"/>
        <family val="1"/>
        <charset val="204"/>
      </rPr>
      <t>Целевой показатель 4</t>
    </r>
    <r>
      <rPr>
        <sz val="13"/>
        <rFont val="Times New Roman"/>
        <family val="1"/>
        <charset val="204"/>
      </rPr>
      <t>. 
Площадь обустроенных пешеходных дорожек (м2)</t>
    </r>
  </si>
  <si>
    <r>
      <rPr>
        <i/>
        <sz val="13"/>
        <rFont val="Times New Roman"/>
        <family val="1"/>
        <charset val="204"/>
      </rPr>
      <t>Целевой показатель 5.</t>
    </r>
    <r>
      <rPr>
        <sz val="13"/>
        <rFont val="Times New Roman"/>
        <family val="1"/>
        <charset val="204"/>
      </rPr>
      <t xml:space="preserve"> 
Доля отремонтированного детского игрового и спортивного оборудования, и иных малых архитектурных форм от выявленного количества (объема) необходимых для ремонта детского игрового и спортивного оборудования, и иных малых архитектурных форм (%)</t>
    </r>
  </si>
  <si>
    <t>3.9.1 "Ремонт автомобильных дорог в рамках реализации национального проекта "Безопасные качественные дороги"</t>
  </si>
  <si>
    <t>Основное мероприятие 3.10. Проектирование строительства автомобильных дорог</t>
  </si>
  <si>
    <t>Основное мероприятие 5.1.2. Установка индивидуальных квартирных приборов учета энергоресурсов в муниципальном жилищном фонде города Усолье-Сибирское</t>
  </si>
  <si>
    <t>Основное мероприятие 3.12. 
Восстановление, прокладка и содержание ливневой канализации</t>
  </si>
  <si>
    <t>Основное мероприятие 4.1.3. 
Восстановление и устройство наружного освещения города Усолье-Сибирское</t>
  </si>
  <si>
    <t>Подпрограмма № 8 «Развитие и модернизация объектов водоснабжения, водоотведения и очистки сточных вод" на 2020-2025 годы</t>
  </si>
  <si>
    <r>
      <rPr>
        <i/>
        <sz val="13"/>
        <rFont val="Times New Roman"/>
        <family val="1"/>
        <charset val="204"/>
      </rPr>
      <t xml:space="preserve">Целевой показатель 1. 
</t>
    </r>
    <r>
      <rPr>
        <sz val="13"/>
        <rFont val="Times New Roman"/>
        <family val="1"/>
        <charset val="204"/>
      </rPr>
      <t>Количество разработанной проектной документации по объекту "Строительство канализационных очистных сооружений на территории города Усолье-Сибирское" (ед.)</t>
    </r>
  </si>
  <si>
    <r>
      <rPr>
        <i/>
        <sz val="13"/>
        <rFont val="Times New Roman"/>
        <family val="1"/>
        <charset val="204"/>
      </rPr>
      <t xml:space="preserve">Целевой показатель 2. 
</t>
    </r>
    <r>
      <rPr>
        <sz val="13"/>
        <rFont val="Times New Roman"/>
        <family val="1"/>
        <charset val="204"/>
      </rPr>
      <t>Количество разработанной проектной документации по объекту "Строительство сетей водоснабжения на территории города Усолье-Сибирское" (ед.)</t>
    </r>
  </si>
  <si>
    <r>
      <rPr>
        <i/>
        <sz val="13"/>
        <rFont val="Times New Roman"/>
        <family val="1"/>
        <charset val="204"/>
      </rPr>
      <t xml:space="preserve">Целевой показатель 6. 
</t>
    </r>
    <r>
      <rPr>
        <sz val="13"/>
        <rFont val="Times New Roman"/>
        <family val="1"/>
        <charset val="204"/>
      </rPr>
      <t>Количество проведенных экспертиз (государственных/негосударственных) (ед.)</t>
    </r>
  </si>
  <si>
    <t>Значение целевого показателя относится к основному мероприятию 5.1. Установка общедомовых приборов учета  энергоресурсов в городе Усолье-Сибирское и установка индивидуальных квартирных приборов учета  в муниципальном жилищном фонде.</t>
  </si>
  <si>
    <r>
      <rPr>
        <i/>
        <sz val="13"/>
        <rFont val="Times New Roman"/>
        <family val="1"/>
        <charset val="204"/>
      </rPr>
      <t>Целевой показатель 2</t>
    </r>
    <r>
      <rPr>
        <sz val="13"/>
        <rFont val="Times New Roman"/>
        <family val="1"/>
        <charset val="204"/>
      </rPr>
      <t>. 
Общая площадь помещений многоквартирных домов муниципального жилищного фонда, в которых проведен капитальный и текущий ремонт (м2)</t>
    </r>
  </si>
  <si>
    <r>
      <rPr>
        <i/>
        <sz val="13"/>
        <rFont val="Times New Roman"/>
        <family val="1"/>
        <charset val="204"/>
      </rPr>
      <t>Целевой показатель 1.</t>
    </r>
    <r>
      <rPr>
        <sz val="13"/>
        <rFont val="Times New Roman"/>
        <family val="1"/>
        <charset val="204"/>
      </rPr>
      <t xml:space="preserve"> 
Количество многоквартирных домов, в которых проведен капитальный ремонт общего имущества (объект)</t>
    </r>
  </si>
  <si>
    <r>
      <rPr>
        <i/>
        <sz val="13"/>
        <rFont val="Times New Roman"/>
        <family val="1"/>
        <charset val="204"/>
      </rPr>
      <t xml:space="preserve">Целевой показатель 2.
</t>
    </r>
    <r>
      <rPr>
        <sz val="13"/>
        <rFont val="Times New Roman"/>
        <family val="1"/>
        <charset val="204"/>
      </rPr>
      <t>Общая площадь многоквартирных домов, в которых проведен капитальный ремонт общего имущества (м2)</t>
    </r>
  </si>
  <si>
    <r>
      <rPr>
        <i/>
        <sz val="13"/>
        <rFont val="Times New Roman"/>
        <family val="1"/>
        <charset val="204"/>
      </rPr>
      <t xml:space="preserve">Целевой показатель 1. 
</t>
    </r>
    <r>
      <rPr>
        <sz val="13"/>
        <rFont val="Times New Roman"/>
        <family val="1"/>
        <charset val="204"/>
      </rPr>
      <t>Количество муниципальных жилых помещений, в которых проведен капитальный и текущий ремонт (шт)</t>
    </r>
  </si>
  <si>
    <r>
      <rPr>
        <i/>
        <sz val="13"/>
        <rFont val="Times New Roman"/>
        <family val="1"/>
        <charset val="204"/>
      </rPr>
      <t xml:space="preserve">Целевой показатель 1. 
</t>
    </r>
    <r>
      <rPr>
        <sz val="13"/>
        <rFont val="Times New Roman"/>
        <family val="1"/>
        <charset val="204"/>
      </rPr>
      <t xml:space="preserve">Протяженность содержания дорог местного значения (км) </t>
    </r>
  </si>
  <si>
    <r>
      <rPr>
        <i/>
        <sz val="13"/>
        <rFont val="Times New Roman"/>
        <family val="1"/>
        <charset val="204"/>
      </rPr>
      <t>Целевой показатель 7.</t>
    </r>
    <r>
      <rPr>
        <sz val="13"/>
        <rFont val="Times New Roman"/>
        <family val="1"/>
        <charset val="204"/>
      </rPr>
      <t xml:space="preserve"> Количество актуализированных и разработанных схем теплоснабжения, водоснабжения, водоотведения и ливневой канализации города Усолье-Сибирское (шт.)</t>
    </r>
  </si>
  <si>
    <r>
      <rPr>
        <i/>
        <sz val="13"/>
        <rFont val="Times New Roman"/>
        <family val="1"/>
        <charset val="204"/>
      </rPr>
      <t xml:space="preserve">Целевой показатель 13. 
</t>
    </r>
    <r>
      <rPr>
        <sz val="13"/>
        <rFont val="Times New Roman"/>
        <family val="1"/>
        <charset val="204"/>
      </rPr>
      <t>Доля общественных территорий (парков, скверов и т.д.), содержание которых выполнено, от выявленного количества (объема) необходимых для содержания общественных территорий (парков, скверов и т.д.) (%)</t>
    </r>
    <r>
      <rPr>
        <i/>
        <sz val="13"/>
        <rFont val="Times New Roman"/>
        <family val="1"/>
        <charset val="204"/>
      </rPr>
      <t xml:space="preserve"> </t>
    </r>
  </si>
  <si>
    <r>
      <t xml:space="preserve">Информация об изменениях объемов финансирования и целевых показателей муниципальной программы города Усолье-Сибирское «Развитие жилищно-коммунального хозяйства» на 2019-2027 годы 
</t>
    </r>
    <r>
      <rPr>
        <b/>
        <u/>
        <sz val="16"/>
        <rFont val="Times New Roman"/>
        <family val="1"/>
        <charset val="204"/>
      </rPr>
      <t>за  2025 год</t>
    </r>
  </si>
  <si>
    <t xml:space="preserve">Муниципальная программа города Усолье-Сибирское «Развитие жилищно-коммунального хозяйства» на 2019-2027 годы </t>
  </si>
  <si>
    <t>Подпрограмма № 1 «Капитальный ремонт общего имущества в многоквартирных домах, расположенных на территории города Усолье-Сибирское» на 2019-2027 годы</t>
  </si>
  <si>
    <t>Подпрограмма № 2 «Капитальный и текущий ремонт муниципального жилищного фонда города Усолье – Сибирское» на 2019-2027 годы</t>
  </si>
  <si>
    <t>Подпрограмма 3 «Развитие дорожного хозяйства города Усолье-Сибирское» на 2019-2027 годы</t>
  </si>
  <si>
    <t>Подпрограмма № 5 «Энергосбережение и повышение энергетической эффективности города Усолье-Сибирское» на 2019-2027 годы</t>
  </si>
  <si>
    <t>Подпрограмма № 6 «Благоустройство территории города Усолье-Сибирское» на 2019-2027 годы</t>
  </si>
  <si>
    <t>Основное мероприятие 8.6. 
Приобретение материалов и оборудования</t>
  </si>
  <si>
    <t>Основное мероприятие 8.4. 
Строительство объекта "Строительство канализационных очистных сооружений на территории города Усолье-Сибирское"</t>
  </si>
  <si>
    <t>Основное мероприятие 6.44. «Реализация мероприятий проекта "Концепция туристического центра города Усолье-Сибирское»</t>
  </si>
  <si>
    <t>Основное мероприятие 6.43 Приобретение и установка стелы на въезде в город</t>
  </si>
  <si>
    <r>
      <t xml:space="preserve">Целевой показатель 43. 
</t>
    </r>
    <r>
      <rPr>
        <sz val="13"/>
        <rFont val="Times New Roman"/>
        <family val="1"/>
        <charset val="204"/>
      </rPr>
      <t>Количество приобретенных и(или) установленныз стел, памятников, объектов архитектуры (ед.)</t>
    </r>
  </si>
  <si>
    <t>Основное мероприятие 6.42 Благоустройство соляного источника на о. Варничный</t>
  </si>
  <si>
    <r>
      <t xml:space="preserve">Целевой показатель 42. 
</t>
    </r>
    <r>
      <rPr>
        <sz val="13"/>
        <rFont val="Times New Roman"/>
        <family val="1"/>
        <charset val="204"/>
      </rPr>
      <t>Количество благоустроенных территорий (ед.)</t>
    </r>
  </si>
  <si>
    <t>Основное мероприятие 6.41 Устройство пешеходной дорожки от перекрестка ул. Попова по ул. Жуковского до перекрестка с ул. Энергетиков</t>
  </si>
  <si>
    <t>Значение целевого показателя относится к основному мероприятию 6.4. Обустройство пешеходных дорожек</t>
  </si>
  <si>
    <t>Основное мероприятие 6.40 Устройство пешеходной дорожки вдоль дома № 76 по ул. Молотовая и дома № 89 по ул. Интернациональная</t>
  </si>
  <si>
    <t>Основное мероприятие 6.39 Обустройство футбольного поля по ул. Толбухина, 5</t>
  </si>
  <si>
    <r>
      <t xml:space="preserve">Целевой показатель 39. 
</t>
    </r>
    <r>
      <rPr>
        <sz val="13"/>
        <rFont val="Times New Roman"/>
        <family val="1"/>
        <charset val="204"/>
      </rPr>
      <t>Количество обустроенных футбольных полей (ед.)</t>
    </r>
  </si>
  <si>
    <t>Основное мероприятие 6.38. «Благоустройство территории в районе ж/д перехода на перекрестке ул. Буйволовой и ул. Жуковского»</t>
  </si>
  <si>
    <t>Значение целевого показателя относится к основному мероприятию 6.21. Реализация инициативных проектов на территории муниципального образования "город Усолье-Сибирское"</t>
  </si>
  <si>
    <t>Основное мероприятие 6.37. «Благоустройство дворовой территории жилых домов № 35, 29, 32, 34 по пр-кту Химиков»</t>
  </si>
  <si>
    <t>Основное мероприятие 6.36. «Благоустройство территории в районе многоквартирных жилых домов №№ 58, 60 по пр-кту Ленинский г. Усолье-Сибирское»</t>
  </si>
  <si>
    <t>Основное мероприятие 6.21. «Благоустройство территории в районе многоквартирных жилых домов №№ 58, 60 по пр-кту Ленинский г. Усолье-Сибирское»</t>
  </si>
  <si>
    <t>Основное мероприятие 4.7 Организация уличного освещения (ул. Желябова; проход до ж/д перехода (ул. Ломоносова, ул. Тимирязева); от ул. Восточная до ул. Российская; ул. Уватова)</t>
  </si>
  <si>
    <t>Основное мероприятие 4.5. Разработка технического заключения</t>
  </si>
  <si>
    <t>Основное мероприятие 4.6. Инвентаризация объектов наружного освещения</t>
  </si>
  <si>
    <t>Основное мероприятие 3.13. 
Восстановление, прокладка и содержание ливневой канализации</t>
  </si>
  <si>
    <t>Основное мероприятие 3.14. «Развитие и приведение в нормативное состояние автомобильных дорог общего пользования местного значения, включающих искусственные дорожные сооружения, в рамках национального проекта «Инфраструктура для жизни»</t>
  </si>
  <si>
    <t>Значение целевого показателя относится к основному мероприятию 3.9. Протяженность отремонтированных автомобильных дорог общего пользования местного значения (км)</t>
  </si>
  <si>
    <r>
      <t xml:space="preserve">Редакция программы 
</t>
    </r>
    <r>
      <rPr>
        <u/>
        <sz val="14"/>
        <rFont val="Times New Roman"/>
        <family val="1"/>
        <charset val="204"/>
      </rPr>
      <t>от 25.02.2025 № 319-па</t>
    </r>
    <r>
      <rPr>
        <sz val="14"/>
        <rFont val="Times New Roman"/>
        <family val="1"/>
        <charset val="204"/>
      </rPr>
      <t xml:space="preserve">
(на начало отчетного периода)</t>
    </r>
  </si>
  <si>
    <r>
      <t xml:space="preserve">Редакция программы 
</t>
    </r>
    <r>
      <rPr>
        <u/>
        <sz val="14"/>
        <rFont val="Times New Roman"/>
        <family val="1"/>
        <charset val="204"/>
      </rPr>
      <t>от 29.12.2025 № 2502-па</t>
    </r>
    <r>
      <rPr>
        <sz val="14"/>
        <rFont val="Times New Roman"/>
        <family val="1"/>
        <charset val="204"/>
      </rPr>
      <t xml:space="preserve">
(на конец отчетного периода)</t>
    </r>
  </si>
  <si>
    <r>
      <t xml:space="preserve">Целевой показатель 21. 
</t>
    </r>
    <r>
      <rPr>
        <sz val="13"/>
        <rFont val="Times New Roman"/>
        <family val="1"/>
        <charset val="204"/>
      </rPr>
      <t>Количество инициативных проектов, реализованных на территории муниципального образования "город Усолье-Сибирское" (ед.)</t>
    </r>
  </si>
  <si>
    <r>
      <t xml:space="preserve">Целевой показатель 44. 
</t>
    </r>
    <r>
      <rPr>
        <sz val="13"/>
        <rFont val="Times New Roman"/>
        <family val="1"/>
        <charset val="204"/>
      </rPr>
      <t>Количество мероприятий проекта "Концепция туристического центра города Усолье-Сибирское" (ед.)</t>
    </r>
  </si>
  <si>
    <r>
      <rPr>
        <i/>
        <sz val="13"/>
        <rFont val="Times New Roman"/>
        <family val="1"/>
        <charset val="204"/>
      </rPr>
      <t xml:space="preserve">Целевой показатель 4. 
</t>
    </r>
    <r>
      <rPr>
        <sz val="13"/>
        <rFont val="Times New Roman"/>
        <family val="1"/>
        <charset val="204"/>
      </rPr>
      <t>Количество канализационных очистных сооружений, построенных на территории города Усолье-Сибирское (ед.)</t>
    </r>
  </si>
  <si>
    <r>
      <rPr>
        <i/>
        <sz val="13"/>
        <rFont val="Times New Roman"/>
        <family val="1"/>
        <charset val="204"/>
      </rPr>
      <t xml:space="preserve">Целевой показатель 6. 
</t>
    </r>
    <r>
      <rPr>
        <sz val="13"/>
        <rFont val="Times New Roman"/>
        <family val="1"/>
        <charset val="204"/>
      </rPr>
      <t>Доля исполненных мероприятий по приобретению материалов и оборудования (%)</t>
    </r>
  </si>
  <si>
    <r>
      <rPr>
        <i/>
        <sz val="13"/>
        <rFont val="Times New Roman"/>
        <family val="1"/>
        <charset val="204"/>
      </rPr>
      <t xml:space="preserve">Целевой показатель 7. 
</t>
    </r>
    <r>
      <rPr>
        <sz val="13"/>
        <rFont val="Times New Roman"/>
        <family val="1"/>
        <charset val="204"/>
      </rPr>
      <t>Протяженность отремонтированных автомобильных дорог общего пользования местного значения (км)</t>
    </r>
  </si>
  <si>
    <r>
      <rPr>
        <i/>
        <sz val="13"/>
        <rFont val="Times New Roman"/>
        <family val="1"/>
        <charset val="204"/>
      </rPr>
      <t>Целевой показатель 8.</t>
    </r>
    <r>
      <rPr>
        <sz val="13"/>
        <rFont val="Times New Roman"/>
        <family val="1"/>
        <charset val="204"/>
      </rPr>
      <t xml:space="preserve"> 
Количество заключенных муниципальных контрактов на проведение экспертиз (государственных/негосударственных) (ед.)</t>
    </r>
  </si>
  <si>
    <r>
      <rPr>
        <i/>
        <sz val="13"/>
        <rFont val="Times New Roman"/>
        <family val="1"/>
        <charset val="204"/>
      </rPr>
      <t>Целевой показатель 9.</t>
    </r>
    <r>
      <rPr>
        <sz val="13"/>
        <rFont val="Times New Roman"/>
        <family val="1"/>
        <charset val="204"/>
      </rPr>
      <t xml:space="preserve"> 
Количество разработанных проектов ремонта, капитального ремонта, реконструкции автомобильных дорог (ед)</t>
    </r>
  </si>
  <si>
    <r>
      <rPr>
        <i/>
        <sz val="13"/>
        <rFont val="Times New Roman"/>
        <family val="1"/>
        <charset val="204"/>
      </rPr>
      <t>Целевой показатель 14.</t>
    </r>
    <r>
      <rPr>
        <sz val="13"/>
        <rFont val="Times New Roman"/>
        <family val="1"/>
        <charset val="204"/>
      </rPr>
      <t xml:space="preserve"> 
Количество участков автомобильных дорог, на которых выполнено восстановление и прокладка ливневой канализации (ед.)</t>
    </r>
  </si>
  <si>
    <r>
      <rPr>
        <i/>
        <sz val="13"/>
        <rFont val="Times New Roman"/>
        <family val="1"/>
        <charset val="204"/>
      </rPr>
      <t>Целевой показатель 12</t>
    </r>
    <r>
      <rPr>
        <sz val="13"/>
        <rFont val="Times New Roman"/>
        <family val="1"/>
        <charset val="204"/>
      </rPr>
      <t>. 
Количество разработанных проектов строительства автомобильных дорог (ед.)</t>
    </r>
  </si>
  <si>
    <r>
      <rPr>
        <i/>
        <sz val="13"/>
        <rFont val="Times New Roman"/>
        <family val="1"/>
        <charset val="204"/>
      </rPr>
      <t xml:space="preserve">Целевой показатель 3. 
</t>
    </r>
    <r>
      <rPr>
        <sz val="13"/>
        <rFont val="Times New Roman"/>
        <family val="1"/>
        <charset val="204"/>
      </rPr>
      <t>Количество проведенных инвентаризаций объектов наружного освещения (ед)</t>
    </r>
  </si>
  <si>
    <r>
      <rPr>
        <i/>
        <sz val="13"/>
        <rFont val="Times New Roman"/>
        <family val="1"/>
        <charset val="204"/>
      </rPr>
      <t xml:space="preserve">Целевой показатель 2. 
</t>
    </r>
    <r>
      <rPr>
        <sz val="13"/>
        <rFont val="Times New Roman"/>
        <family val="1"/>
        <charset val="204"/>
      </rPr>
      <t>Количество разработанных технических заключений (ед)</t>
    </r>
  </si>
  <si>
    <t>Подпрограмма № 4 «Организация освещения улиц на территории города Усолье-Сибирское» на 2019-2027 годы</t>
  </si>
  <si>
    <r>
      <rPr>
        <i/>
        <sz val="13"/>
        <rFont val="Times New Roman"/>
        <family val="1"/>
        <charset val="204"/>
      </rPr>
      <t xml:space="preserve">Целевой показатель 1. 
</t>
    </r>
    <r>
      <rPr>
        <sz val="13"/>
        <rFont val="Times New Roman"/>
        <family val="1"/>
        <charset val="204"/>
      </rPr>
      <t xml:space="preserve">Протяженность линий наружного освещения территории города (км)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</si>
</sst>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#,##0.00;[Red]#,##0.00"/>
    <numFmt numFmtId="165" formatCode="_-* #,##0.00_р_._-;\-* #,##0.00_р_._-;_-* &quot;-&quot;??_р_._-;_-@_-"/>
    <numFmt numFmtId="166" formatCode="0.000"/>
    <numFmt numFmtId="167" formatCode="0;[Red]0"/>
    <numFmt numFmtId="168" formatCode="#,##0.0"/>
    <numFmt numFmtId="169" formatCode="#,##0;[Red]#,##0"/>
    <numFmt numFmtId="170" formatCode="#,##0.000"/>
  </numFmts>
  <fonts count="1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3"/>
      <name val="Times New Roman"/>
      <family val="1"/>
      <charset val="204"/>
    </font>
    <font>
      <b/>
      <sz val="16"/>
      <name val="Times New Roman"/>
      <family val="1"/>
      <charset val="204"/>
    </font>
    <font>
      <sz val="11"/>
      <name val="Times New Roman"/>
      <family val="1"/>
      <charset val="204"/>
    </font>
    <font>
      <i/>
      <sz val="14"/>
      <name val="Times New Roman"/>
      <family val="1"/>
      <charset val="204"/>
    </font>
    <font>
      <b/>
      <u/>
      <sz val="16"/>
      <name val="Times New Roman"/>
      <family val="1"/>
      <charset val="204"/>
    </font>
    <font>
      <sz val="14"/>
      <name val="Times New Roman"/>
      <family val="1"/>
      <charset val="204"/>
    </font>
    <font>
      <u/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3"/>
      <name val="Times New Roman"/>
      <family val="1"/>
      <charset val="204"/>
    </font>
    <font>
      <i/>
      <sz val="13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165" fontId="2" fillId="0" borderId="0" applyFont="0" applyFill="0" applyBorder="0" applyAlignment="0" applyProtection="0"/>
  </cellStyleXfs>
  <cellXfs count="84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/>
    <xf numFmtId="0" fontId="5" fillId="2" borderId="0" xfId="0" applyFont="1" applyFill="1"/>
    <xf numFmtId="0" fontId="6" fillId="2" borderId="0" xfId="0" applyFont="1" applyFill="1"/>
    <xf numFmtId="0" fontId="10" fillId="2" borderId="1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 vertical="center"/>
    </xf>
    <xf numFmtId="164" fontId="11" fillId="2" borderId="1" xfId="0" applyNumberFormat="1" applyFont="1" applyFill="1" applyBorder="1" applyAlignment="1">
      <alignment horizontal="center" vertical="center"/>
    </xf>
    <xf numFmtId="164" fontId="10" fillId="2" borderId="0" xfId="0" applyNumberFormat="1" applyFont="1" applyFill="1" applyBorder="1"/>
    <xf numFmtId="0" fontId="11" fillId="2" borderId="1" xfId="0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vertical="top" wrapText="1"/>
    </xf>
    <xf numFmtId="166" fontId="3" fillId="2" borderId="1" xfId="0" applyNumberFormat="1" applyFont="1" applyFill="1" applyBorder="1" applyAlignment="1">
      <alignment horizontal="center" vertical="center" wrapText="1"/>
    </xf>
    <xf numFmtId="4" fontId="14" fillId="2" borderId="0" xfId="0" applyNumberFormat="1" applyFont="1" applyFill="1" applyBorder="1"/>
    <xf numFmtId="3" fontId="3" fillId="2" borderId="1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4" fontId="14" fillId="2" borderId="0" xfId="0" applyNumberFormat="1" applyFont="1" applyFill="1"/>
    <xf numFmtId="0" fontId="15" fillId="2" borderId="0" xfId="0" applyFont="1" applyFill="1" applyBorder="1"/>
    <xf numFmtId="4" fontId="11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4" fontId="15" fillId="2" borderId="0" xfId="0" applyNumberFormat="1" applyFont="1" applyFill="1" applyBorder="1" applyAlignment="1">
      <alignment horizontal="right" vertical="center" wrapText="1"/>
    </xf>
    <xf numFmtId="164" fontId="16" fillId="2" borderId="0" xfId="0" applyNumberFormat="1" applyFont="1" applyFill="1" applyBorder="1" applyAlignment="1">
      <alignment vertical="center"/>
    </xf>
    <xf numFmtId="4" fontId="17" fillId="2" borderId="0" xfId="0" applyNumberFormat="1" applyFont="1" applyFill="1" applyBorder="1"/>
    <xf numFmtId="4" fontId="17" fillId="2" borderId="0" xfId="0" applyNumberFormat="1" applyFont="1" applyFill="1"/>
    <xf numFmtId="167" fontId="3" fillId="2" borderId="1" xfId="0" applyNumberFormat="1" applyFont="1" applyFill="1" applyBorder="1" applyAlignment="1">
      <alignment horizontal="center" vertical="center" wrapText="1"/>
    </xf>
    <xf numFmtId="4" fontId="15" fillId="2" borderId="0" xfId="0" applyNumberFormat="1" applyFont="1" applyFill="1" applyBorder="1"/>
    <xf numFmtId="0" fontId="5" fillId="2" borderId="0" xfId="0" applyFont="1" applyFill="1" applyBorder="1"/>
    <xf numFmtId="4" fontId="15" fillId="2" borderId="0" xfId="0" applyNumberFormat="1" applyFont="1" applyFill="1"/>
    <xf numFmtId="0" fontId="4" fillId="2" borderId="0" xfId="0" applyFont="1" applyFill="1"/>
    <xf numFmtId="4" fontId="6" fillId="2" borderId="0" xfId="0" applyNumberFormat="1" applyFont="1" applyFill="1" applyAlignment="1">
      <alignment horizontal="right" vertical="center"/>
    </xf>
    <xf numFmtId="4" fontId="5" fillId="2" borderId="0" xfId="0" applyNumberFormat="1" applyFont="1" applyFill="1"/>
    <xf numFmtId="4" fontId="8" fillId="2" borderId="1" xfId="0" applyNumberFormat="1" applyFont="1" applyFill="1" applyBorder="1" applyAlignment="1">
      <alignment horizontal="center" vertical="center" wrapText="1"/>
    </xf>
    <xf numFmtId="4" fontId="11" fillId="2" borderId="1" xfId="0" applyNumberFormat="1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/>
    </xf>
    <xf numFmtId="4" fontId="4" fillId="2" borderId="0" xfId="0" applyNumberFormat="1" applyFont="1" applyFill="1" applyAlignment="1"/>
    <xf numFmtId="168" fontId="3" fillId="2" borderId="1" xfId="0" applyNumberFormat="1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/>
    </xf>
    <xf numFmtId="169" fontId="3" fillId="2" borderId="1" xfId="0" applyNumberFormat="1" applyFont="1" applyFill="1" applyBorder="1" applyAlignment="1">
      <alignment horizontal="center" vertical="center"/>
    </xf>
    <xf numFmtId="3" fontId="3" fillId="2" borderId="1" xfId="1" applyNumberFormat="1" applyFont="1" applyFill="1" applyBorder="1" applyAlignment="1">
      <alignment horizontal="center" vertical="center" wrapText="1"/>
    </xf>
    <xf numFmtId="170" fontId="3" fillId="2" borderId="1" xfId="0" applyNumberFormat="1" applyFont="1" applyFill="1" applyBorder="1" applyAlignment="1">
      <alignment horizontal="center" vertical="center" wrapText="1"/>
    </xf>
    <xf numFmtId="3" fontId="10" fillId="2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vertical="top" wrapText="1"/>
    </xf>
    <xf numFmtId="0" fontId="6" fillId="2" borderId="0" xfId="0" applyFont="1" applyFill="1" applyAlignment="1">
      <alignment horizontal="right" vertical="center"/>
    </xf>
    <xf numFmtId="0" fontId="8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top" wrapText="1"/>
    </xf>
    <xf numFmtId="4" fontId="8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top" wrapText="1"/>
    </xf>
    <xf numFmtId="0" fontId="11" fillId="2" borderId="2" xfId="0" applyFont="1" applyFill="1" applyBorder="1" applyAlignment="1">
      <alignment horizontal="center" vertical="top" wrapText="1"/>
    </xf>
    <xf numFmtId="0" fontId="11" fillId="2" borderId="4" xfId="0" applyFont="1" applyFill="1" applyBorder="1" applyAlignment="1">
      <alignment horizontal="center" vertical="top" wrapText="1"/>
    </xf>
    <xf numFmtId="0" fontId="13" fillId="2" borderId="4" xfId="0" applyFont="1" applyFill="1" applyBorder="1" applyAlignment="1">
      <alignment horizontal="center" vertical="top" wrapText="1"/>
    </xf>
    <xf numFmtId="0" fontId="13" fillId="2" borderId="3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/>
    <xf numFmtId="0" fontId="11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/>
    <xf numFmtId="2" fontId="3" fillId="2" borderId="1" xfId="0" applyNumberFormat="1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vertical="top" wrapText="1"/>
    </xf>
    <xf numFmtId="0" fontId="6" fillId="2" borderId="0" xfId="0" applyFont="1" applyFill="1" applyAlignment="1">
      <alignment horizontal="right" vertical="center"/>
    </xf>
    <xf numFmtId="0" fontId="8" fillId="2" borderId="1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8" fillId="2" borderId="1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left" vertical="top" wrapText="1"/>
    </xf>
    <xf numFmtId="0" fontId="3" fillId="2" borderId="4" xfId="0" applyFont="1" applyFill="1" applyBorder="1" applyAlignment="1">
      <alignment horizontal="left" vertical="top" wrapText="1"/>
    </xf>
    <xf numFmtId="0" fontId="13" fillId="2" borderId="3" xfId="0" applyFont="1" applyFill="1" applyBorder="1" applyAlignment="1"/>
    <xf numFmtId="0" fontId="8" fillId="2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vertical="top"/>
    </xf>
    <xf numFmtId="0" fontId="3" fillId="2" borderId="2" xfId="0" applyFont="1" applyFill="1" applyBorder="1" applyAlignment="1">
      <alignment vertical="top" wrapText="1"/>
    </xf>
    <xf numFmtId="0" fontId="3" fillId="2" borderId="4" xfId="0" applyFont="1" applyFill="1" applyBorder="1" applyAlignment="1">
      <alignment vertical="top" wrapText="1"/>
    </xf>
    <xf numFmtId="0" fontId="13" fillId="0" borderId="3" xfId="0" applyFont="1" applyBorder="1" applyAlignment="1">
      <alignment vertical="top" wrapText="1"/>
    </xf>
    <xf numFmtId="2" fontId="11" fillId="2" borderId="2" xfId="0" applyNumberFormat="1" applyFont="1" applyFill="1" applyBorder="1" applyAlignment="1">
      <alignment horizontal="center" vertical="top" wrapText="1"/>
    </xf>
    <xf numFmtId="2" fontId="11" fillId="2" borderId="4" xfId="0" applyNumberFormat="1" applyFont="1" applyFill="1" applyBorder="1" applyAlignment="1">
      <alignment horizontal="center" vertical="top" wrapText="1"/>
    </xf>
    <xf numFmtId="2" fontId="3" fillId="2" borderId="4" xfId="0" applyNumberFormat="1" applyFont="1" applyFill="1" applyBorder="1" applyAlignment="1">
      <alignment vertical="top"/>
    </xf>
    <xf numFmtId="0" fontId="13" fillId="2" borderId="4" xfId="0" applyFont="1" applyFill="1" applyBorder="1" applyAlignment="1">
      <alignment vertical="top"/>
    </xf>
    <xf numFmtId="0" fontId="13" fillId="2" borderId="3" xfId="0" applyFont="1" applyFill="1" applyBorder="1" applyAlignment="1">
      <alignment vertical="top"/>
    </xf>
    <xf numFmtId="0" fontId="13" fillId="0" borderId="4" xfId="0" applyFont="1" applyBorder="1" applyAlignment="1">
      <alignment horizontal="center" vertical="top" wrapText="1"/>
    </xf>
    <xf numFmtId="0" fontId="13" fillId="0" borderId="3" xfId="0" applyFont="1" applyBorder="1" applyAlignment="1">
      <alignment horizontal="center" vertical="top" wrapText="1"/>
    </xf>
  </cellXfs>
  <cellStyles count="3">
    <cellStyle name="Обычный" xfId="0" builtinId="0"/>
    <cellStyle name="Обычный 2" xfId="1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45"/>
  <sheetViews>
    <sheetView tabSelected="1" topLeftCell="A151" zoomScale="80" zoomScaleNormal="80" zoomScaleSheetLayoutView="70" workbookViewId="0">
      <selection activeCell="E142" sqref="E142"/>
    </sheetView>
  </sheetViews>
  <sheetFormatPr defaultRowHeight="15" x14ac:dyDescent="0.25"/>
  <cols>
    <col min="1" max="1" width="2.42578125" style="4" customWidth="1"/>
    <col min="2" max="2" width="38.85546875" style="4" customWidth="1"/>
    <col min="3" max="3" width="58.140625" style="4" customWidth="1"/>
    <col min="4" max="4" width="36" style="35" customWidth="1"/>
    <col min="5" max="5" width="35" style="4" customWidth="1"/>
    <col min="6" max="6" width="9.140625" style="4"/>
    <col min="7" max="7" width="21.28515625" style="4" customWidth="1"/>
    <col min="8" max="8" width="17.140625" style="4" customWidth="1"/>
    <col min="9" max="9" width="21.140625" style="4" customWidth="1"/>
    <col min="10" max="16384" width="9.140625" style="4"/>
  </cols>
  <sheetData>
    <row r="1" spans="2:8" ht="30.75" customHeight="1" x14ac:dyDescent="0.25">
      <c r="D1" s="65" t="s">
        <v>17</v>
      </c>
      <c r="E1" s="65"/>
    </row>
    <row r="2" spans="2:8" ht="21" customHeight="1" x14ac:dyDescent="0.25">
      <c r="D2" s="34"/>
      <c r="E2" s="48"/>
    </row>
    <row r="3" spans="2:8" ht="59.25" customHeight="1" x14ac:dyDescent="0.25">
      <c r="B3" s="67" t="s">
        <v>73</v>
      </c>
      <c r="C3" s="67"/>
      <c r="D3" s="67"/>
      <c r="E3" s="67"/>
    </row>
    <row r="4" spans="2:8" ht="19.5" customHeight="1" x14ac:dyDescent="0.3">
      <c r="E4" s="5"/>
    </row>
    <row r="5" spans="2:8" ht="38.25" customHeight="1" x14ac:dyDescent="0.3">
      <c r="B5" s="66" t="s">
        <v>0</v>
      </c>
      <c r="C5" s="66" t="s">
        <v>1</v>
      </c>
      <c r="D5" s="68" t="s">
        <v>2</v>
      </c>
      <c r="E5" s="68"/>
    </row>
    <row r="6" spans="2:8" ht="66" customHeight="1" x14ac:dyDescent="0.25">
      <c r="B6" s="66"/>
      <c r="C6" s="66"/>
      <c r="D6" s="36" t="s">
        <v>103</v>
      </c>
      <c r="E6" s="49" t="s">
        <v>104</v>
      </c>
    </row>
    <row r="7" spans="2:8" ht="15.75" x14ac:dyDescent="0.25">
      <c r="B7" s="6">
        <v>1</v>
      </c>
      <c r="C7" s="6">
        <v>2</v>
      </c>
      <c r="D7" s="45">
        <v>3</v>
      </c>
      <c r="E7" s="6">
        <v>4</v>
      </c>
    </row>
    <row r="8" spans="2:8" ht="21.75" customHeight="1" x14ac:dyDescent="0.25">
      <c r="B8" s="53" t="s">
        <v>74</v>
      </c>
      <c r="C8" s="7" t="s">
        <v>3</v>
      </c>
      <c r="D8" s="8">
        <f>D9+D10+D11+D12</f>
        <v>471124.91529000003</v>
      </c>
      <c r="E8" s="8">
        <f>E9+E10+E11+E12</f>
        <v>437265.65444000001</v>
      </c>
      <c r="G8" s="9"/>
      <c r="H8" s="9"/>
    </row>
    <row r="9" spans="2:8" ht="21.75" customHeight="1" x14ac:dyDescent="0.25">
      <c r="B9" s="54"/>
      <c r="C9" s="10" t="s">
        <v>4</v>
      </c>
      <c r="D9" s="8">
        <f>D21+D33+D41+D82+D113+D138+D222</f>
        <v>200951.29523999998</v>
      </c>
      <c r="E9" s="8">
        <f>E21+E33+E41+E82+E113+E138+E222</f>
        <v>186567.55749000001</v>
      </c>
      <c r="G9" s="9"/>
      <c r="H9" s="9"/>
    </row>
    <row r="10" spans="2:8" ht="21.75" customHeight="1" x14ac:dyDescent="0.25">
      <c r="B10" s="54"/>
      <c r="C10" s="10" t="s">
        <v>5</v>
      </c>
      <c r="D10" s="8">
        <f>D42+D83+D139+D223</f>
        <v>270173.62005000003</v>
      </c>
      <c r="E10" s="8">
        <f>E42+E83+E139+E223</f>
        <v>240202.09695000001</v>
      </c>
      <c r="G10" s="9"/>
      <c r="H10" s="9"/>
    </row>
    <row r="11" spans="2:8" ht="21.75" customHeight="1" x14ac:dyDescent="0.25">
      <c r="B11" s="54"/>
      <c r="C11" s="10" t="s">
        <v>10</v>
      </c>
      <c r="D11" s="8">
        <f>D140</f>
        <v>0</v>
      </c>
      <c r="E11" s="8">
        <f>E140</f>
        <v>9500</v>
      </c>
      <c r="G11" s="9"/>
      <c r="H11" s="9"/>
    </row>
    <row r="12" spans="2:8" ht="21.75" customHeight="1" x14ac:dyDescent="0.25">
      <c r="B12" s="54"/>
      <c r="C12" s="10" t="s">
        <v>18</v>
      </c>
      <c r="D12" s="8">
        <f>D43+D141</f>
        <v>0</v>
      </c>
      <c r="E12" s="8">
        <f>E43+E141</f>
        <v>996</v>
      </c>
      <c r="G12" s="9"/>
      <c r="H12" s="9"/>
    </row>
    <row r="13" spans="2:8" ht="90" customHeight="1" x14ac:dyDescent="0.25">
      <c r="B13" s="54"/>
      <c r="C13" s="47" t="s">
        <v>39</v>
      </c>
      <c r="D13" s="16">
        <v>3.05</v>
      </c>
      <c r="E13" s="1">
        <v>6.81</v>
      </c>
    </row>
    <row r="14" spans="2:8" ht="75.75" customHeight="1" x14ac:dyDescent="0.25">
      <c r="B14" s="54"/>
      <c r="C14" s="47" t="s">
        <v>40</v>
      </c>
      <c r="D14" s="16">
        <v>733.8</v>
      </c>
      <c r="E14" s="11">
        <v>540.9</v>
      </c>
    </row>
    <row r="15" spans="2:8" ht="72" customHeight="1" x14ac:dyDescent="0.25">
      <c r="B15" s="54"/>
      <c r="C15" s="47" t="s">
        <v>41</v>
      </c>
      <c r="D15" s="16">
        <v>88.98</v>
      </c>
      <c r="E15" s="1">
        <v>90.72</v>
      </c>
    </row>
    <row r="16" spans="2:8" ht="59.25" customHeight="1" x14ac:dyDescent="0.25">
      <c r="B16" s="54"/>
      <c r="C16" s="47" t="s">
        <v>42</v>
      </c>
      <c r="D16" s="44">
        <v>61.875999999999998</v>
      </c>
      <c r="E16" s="1">
        <v>82.575999999999993</v>
      </c>
    </row>
    <row r="17" spans="2:8" ht="77.25" customHeight="1" x14ac:dyDescent="0.25">
      <c r="B17" s="55"/>
      <c r="C17" s="12" t="s">
        <v>43</v>
      </c>
      <c r="D17" s="13">
        <v>3.6120000000000001</v>
      </c>
      <c r="E17" s="13">
        <v>3.6120000000000001</v>
      </c>
    </row>
    <row r="18" spans="2:8" ht="59.25" customHeight="1" x14ac:dyDescent="0.25">
      <c r="B18" s="55"/>
      <c r="C18" s="12" t="s">
        <v>44</v>
      </c>
      <c r="D18" s="15">
        <v>100</v>
      </c>
      <c r="E18" s="1">
        <v>100</v>
      </c>
    </row>
    <row r="19" spans="2:8" ht="90" customHeight="1" x14ac:dyDescent="0.25">
      <c r="B19" s="56"/>
      <c r="C19" s="12" t="s">
        <v>45</v>
      </c>
      <c r="D19" s="15">
        <v>0</v>
      </c>
      <c r="E19" s="1">
        <v>0</v>
      </c>
    </row>
    <row r="20" spans="2:8" ht="17.25" customHeight="1" x14ac:dyDescent="0.25">
      <c r="B20" s="59" t="s">
        <v>75</v>
      </c>
      <c r="C20" s="7" t="s">
        <v>3</v>
      </c>
      <c r="D20" s="37">
        <f>D21</f>
        <v>5740.2930800000004</v>
      </c>
      <c r="E20" s="8">
        <f>E21</f>
        <v>6727.1861900000004</v>
      </c>
      <c r="G20" s="9"/>
      <c r="H20" s="9"/>
    </row>
    <row r="21" spans="2:8" ht="17.25" customHeight="1" x14ac:dyDescent="0.25">
      <c r="B21" s="59"/>
      <c r="C21" s="10" t="s">
        <v>4</v>
      </c>
      <c r="D21" s="37">
        <f>D25+D29</f>
        <v>5740.2930800000004</v>
      </c>
      <c r="E21" s="8">
        <f>E25+E29</f>
        <v>6727.1861900000004</v>
      </c>
      <c r="G21" s="14"/>
      <c r="H21" s="9"/>
    </row>
    <row r="22" spans="2:8" ht="72" customHeight="1" x14ac:dyDescent="0.25">
      <c r="B22" s="59"/>
      <c r="C22" s="46" t="s">
        <v>67</v>
      </c>
      <c r="D22" s="15">
        <v>19</v>
      </c>
      <c r="E22" s="15">
        <v>22</v>
      </c>
    </row>
    <row r="23" spans="2:8" ht="71.25" customHeight="1" x14ac:dyDescent="0.25">
      <c r="B23" s="59"/>
      <c r="C23" s="47" t="s">
        <v>68</v>
      </c>
      <c r="D23" s="38">
        <v>45625.16</v>
      </c>
      <c r="E23" s="16">
        <v>77011.73</v>
      </c>
    </row>
    <row r="24" spans="2:8" ht="18" customHeight="1" x14ac:dyDescent="0.25">
      <c r="B24" s="57" t="s">
        <v>6</v>
      </c>
      <c r="C24" s="18" t="s">
        <v>3</v>
      </c>
      <c r="D24" s="38">
        <f>D25</f>
        <v>200</v>
      </c>
      <c r="E24" s="19">
        <f>E25</f>
        <v>200</v>
      </c>
      <c r="G24" s="9"/>
      <c r="H24" s="9"/>
    </row>
    <row r="25" spans="2:8" ht="18" customHeight="1" x14ac:dyDescent="0.25">
      <c r="B25" s="57"/>
      <c r="C25" s="1" t="s">
        <v>4</v>
      </c>
      <c r="D25" s="38">
        <v>200</v>
      </c>
      <c r="E25" s="19">
        <v>200</v>
      </c>
      <c r="G25" s="9"/>
      <c r="H25" s="14"/>
    </row>
    <row r="26" spans="2:8" ht="67.5" customHeight="1" x14ac:dyDescent="0.25">
      <c r="B26" s="57"/>
      <c r="C26" s="46" t="s">
        <v>67</v>
      </c>
      <c r="D26" s="15">
        <v>19</v>
      </c>
      <c r="E26" s="15">
        <v>22</v>
      </c>
      <c r="G26" s="9"/>
      <c r="H26" s="21"/>
    </row>
    <row r="27" spans="2:8" ht="72" customHeight="1" x14ac:dyDescent="0.25">
      <c r="B27" s="58"/>
      <c r="C27" s="47" t="s">
        <v>68</v>
      </c>
      <c r="D27" s="38">
        <v>45625.16</v>
      </c>
      <c r="E27" s="16">
        <v>77011.73</v>
      </c>
    </row>
    <row r="28" spans="2:8" ht="19.5" customHeight="1" x14ac:dyDescent="0.25">
      <c r="B28" s="57" t="s">
        <v>7</v>
      </c>
      <c r="C28" s="18" t="s">
        <v>3</v>
      </c>
      <c r="D28" s="16">
        <f>D29</f>
        <v>5540.2930800000004</v>
      </c>
      <c r="E28" s="16">
        <f>E29</f>
        <v>6527.1861900000004</v>
      </c>
      <c r="G28" s="9"/>
      <c r="H28" s="9"/>
    </row>
    <row r="29" spans="2:8" ht="19.5" customHeight="1" x14ac:dyDescent="0.25">
      <c r="B29" s="57"/>
      <c r="C29" s="1" t="s">
        <v>4</v>
      </c>
      <c r="D29" s="16">
        <v>5540.2930800000004</v>
      </c>
      <c r="E29" s="16">
        <v>6527.1861900000004</v>
      </c>
      <c r="G29" s="22"/>
      <c r="H29" s="9"/>
    </row>
    <row r="30" spans="2:8" ht="72" customHeight="1" x14ac:dyDescent="0.25">
      <c r="B30" s="57"/>
      <c r="C30" s="46" t="s">
        <v>67</v>
      </c>
      <c r="D30" s="15">
        <v>19</v>
      </c>
      <c r="E30" s="15">
        <v>22</v>
      </c>
      <c r="G30" s="22"/>
      <c r="H30" s="9"/>
    </row>
    <row r="31" spans="2:8" ht="74.25" customHeight="1" x14ac:dyDescent="0.25">
      <c r="B31" s="57"/>
      <c r="C31" s="47" t="s">
        <v>68</v>
      </c>
      <c r="D31" s="38">
        <v>45625.16</v>
      </c>
      <c r="E31" s="16">
        <v>77011.73</v>
      </c>
      <c r="G31" s="9"/>
      <c r="H31" s="9"/>
    </row>
    <row r="32" spans="2:8" ht="18.75" customHeight="1" x14ac:dyDescent="0.25">
      <c r="B32" s="59" t="s">
        <v>76</v>
      </c>
      <c r="C32" s="7" t="s">
        <v>3</v>
      </c>
      <c r="D32" s="23">
        <f>D33</f>
        <v>6827.8626199999999</v>
      </c>
      <c r="E32" s="23">
        <f>E33</f>
        <v>5733.0623599999999</v>
      </c>
      <c r="G32" s="9"/>
      <c r="H32" s="9"/>
    </row>
    <row r="33" spans="2:8" ht="18.75" customHeight="1" x14ac:dyDescent="0.25">
      <c r="B33" s="59"/>
      <c r="C33" s="10" t="s">
        <v>4</v>
      </c>
      <c r="D33" s="23">
        <f>D37</f>
        <v>6827.8626199999999</v>
      </c>
      <c r="E33" s="23">
        <f>E37</f>
        <v>5733.0623599999999</v>
      </c>
      <c r="G33" s="14"/>
      <c r="H33" s="9"/>
    </row>
    <row r="34" spans="2:8" ht="66.75" customHeight="1" x14ac:dyDescent="0.25">
      <c r="B34" s="59"/>
      <c r="C34" s="24" t="s">
        <v>69</v>
      </c>
      <c r="D34" s="15">
        <v>27</v>
      </c>
      <c r="E34" s="1">
        <v>15</v>
      </c>
    </row>
    <row r="35" spans="2:8" ht="74.25" customHeight="1" x14ac:dyDescent="0.25">
      <c r="B35" s="63"/>
      <c r="C35" s="24" t="s">
        <v>66</v>
      </c>
      <c r="D35" s="16">
        <v>733.8</v>
      </c>
      <c r="E35" s="11">
        <v>540.9</v>
      </c>
    </row>
    <row r="36" spans="2:8" ht="18.75" customHeight="1" x14ac:dyDescent="0.25">
      <c r="B36" s="57" t="s">
        <v>8</v>
      </c>
      <c r="C36" s="18" t="s">
        <v>3</v>
      </c>
      <c r="D36" s="16">
        <f>D37</f>
        <v>6827.8626199999999</v>
      </c>
      <c r="E36" s="16">
        <f>E37</f>
        <v>5733.0623599999999</v>
      </c>
      <c r="G36" s="9"/>
      <c r="H36" s="9"/>
    </row>
    <row r="37" spans="2:8" ht="18.75" customHeight="1" x14ac:dyDescent="0.25">
      <c r="B37" s="57"/>
      <c r="C37" s="1" t="s">
        <v>4</v>
      </c>
      <c r="D37" s="16">
        <v>6827.8626199999999</v>
      </c>
      <c r="E37" s="16">
        <v>5733.0623599999999</v>
      </c>
      <c r="G37" s="25"/>
      <c r="H37" s="9"/>
    </row>
    <row r="38" spans="2:8" ht="72.75" customHeight="1" x14ac:dyDescent="0.25">
      <c r="B38" s="57"/>
      <c r="C38" s="24" t="s">
        <v>69</v>
      </c>
      <c r="D38" s="15">
        <v>27</v>
      </c>
      <c r="E38" s="1">
        <v>15</v>
      </c>
      <c r="G38" s="25"/>
      <c r="H38" s="9"/>
    </row>
    <row r="39" spans="2:8" ht="76.5" customHeight="1" x14ac:dyDescent="0.25">
      <c r="B39" s="57"/>
      <c r="C39" s="24" t="s">
        <v>66</v>
      </c>
      <c r="D39" s="16">
        <v>733.8</v>
      </c>
      <c r="E39" s="11">
        <v>540.9</v>
      </c>
      <c r="G39" s="25"/>
      <c r="H39" s="9"/>
    </row>
    <row r="40" spans="2:8" ht="20.25" customHeight="1" x14ac:dyDescent="0.25">
      <c r="B40" s="53" t="s">
        <v>77</v>
      </c>
      <c r="C40" s="7" t="s">
        <v>3</v>
      </c>
      <c r="D40" s="8">
        <f>D41+D42</f>
        <v>390121.21672000003</v>
      </c>
      <c r="E40" s="8">
        <f>E41+E42+E43</f>
        <v>349319.58558000001</v>
      </c>
      <c r="G40" s="9"/>
      <c r="H40" s="26"/>
    </row>
    <row r="41" spans="2:8" ht="20.25" customHeight="1" x14ac:dyDescent="0.3">
      <c r="B41" s="54"/>
      <c r="C41" s="10" t="s">
        <v>4</v>
      </c>
      <c r="D41" s="37">
        <f>D50+D53+D56+D59+D67+D70+D73+D78</f>
        <v>138121.21672</v>
      </c>
      <c r="E41" s="37">
        <f>E50+E53+E56+E59+E67+E70+E73+E78</f>
        <v>124381.61362</v>
      </c>
      <c r="G41" s="27"/>
      <c r="H41" s="26"/>
    </row>
    <row r="42" spans="2:8" ht="20.25" customHeight="1" x14ac:dyDescent="0.3">
      <c r="B42" s="54"/>
      <c r="C42" s="10" t="s">
        <v>5</v>
      </c>
      <c r="D42" s="8">
        <f>D60+D74+D79</f>
        <v>252000</v>
      </c>
      <c r="E42" s="8">
        <f>E60+E74+E79</f>
        <v>224437.97196</v>
      </c>
      <c r="G42" s="28"/>
      <c r="H42" s="26"/>
    </row>
    <row r="43" spans="2:8" ht="20.25" customHeight="1" x14ac:dyDescent="0.3">
      <c r="B43" s="54"/>
      <c r="C43" s="10" t="s">
        <v>18</v>
      </c>
      <c r="D43" s="8">
        <v>0</v>
      </c>
      <c r="E43" s="8">
        <f>E75</f>
        <v>500</v>
      </c>
      <c r="G43" s="28"/>
      <c r="H43" s="26"/>
    </row>
    <row r="44" spans="2:8" ht="55.5" customHeight="1" x14ac:dyDescent="0.25">
      <c r="B44" s="54"/>
      <c r="C44" s="47" t="s">
        <v>70</v>
      </c>
      <c r="D44" s="15">
        <v>80</v>
      </c>
      <c r="E44" s="15">
        <v>97</v>
      </c>
    </row>
    <row r="45" spans="2:8" ht="55.5" customHeight="1" x14ac:dyDescent="0.25">
      <c r="B45" s="54"/>
      <c r="C45" s="47" t="s">
        <v>109</v>
      </c>
      <c r="D45" s="40">
        <v>2.7</v>
      </c>
      <c r="E45" s="40">
        <v>2.7</v>
      </c>
    </row>
    <row r="46" spans="2:8" ht="77.25" customHeight="1" x14ac:dyDescent="0.25">
      <c r="B46" s="54"/>
      <c r="C46" s="47" t="s">
        <v>110</v>
      </c>
      <c r="D46" s="15">
        <v>0</v>
      </c>
      <c r="E46" s="15">
        <v>1</v>
      </c>
    </row>
    <row r="47" spans="2:8" ht="74.25" customHeight="1" x14ac:dyDescent="0.25">
      <c r="B47" s="55"/>
      <c r="C47" s="47" t="s">
        <v>111</v>
      </c>
      <c r="D47" s="15">
        <v>4</v>
      </c>
      <c r="E47" s="29">
        <v>0</v>
      </c>
    </row>
    <row r="48" spans="2:8" ht="72" customHeight="1" x14ac:dyDescent="0.25">
      <c r="B48" s="56"/>
      <c r="C48" s="47" t="s">
        <v>112</v>
      </c>
      <c r="D48" s="15">
        <v>0</v>
      </c>
      <c r="E48" s="29">
        <v>1</v>
      </c>
    </row>
    <row r="49" spans="2:8" ht="18.75" customHeight="1" x14ac:dyDescent="0.25">
      <c r="B49" s="69" t="s">
        <v>9</v>
      </c>
      <c r="C49" s="18" t="s">
        <v>3</v>
      </c>
      <c r="D49" s="38">
        <f>D50</f>
        <v>91225.906919999994</v>
      </c>
      <c r="E49" s="19">
        <f>E50</f>
        <v>96771.996239999993</v>
      </c>
      <c r="G49" s="9"/>
      <c r="H49" s="9"/>
    </row>
    <row r="50" spans="2:8" ht="18.75" customHeight="1" x14ac:dyDescent="0.25">
      <c r="B50" s="70"/>
      <c r="C50" s="1" t="s">
        <v>4</v>
      </c>
      <c r="D50" s="38">
        <v>91225.906919999994</v>
      </c>
      <c r="E50" s="19">
        <v>96771.996239999993</v>
      </c>
      <c r="G50" s="9"/>
      <c r="H50" s="30"/>
    </row>
    <row r="51" spans="2:8" ht="54.75" customHeight="1" x14ac:dyDescent="0.25">
      <c r="B51" s="71"/>
      <c r="C51" s="47" t="s">
        <v>70</v>
      </c>
      <c r="D51" s="15">
        <v>80</v>
      </c>
      <c r="E51" s="15">
        <v>97</v>
      </c>
      <c r="G51" s="31"/>
      <c r="H51" s="31"/>
    </row>
    <row r="52" spans="2:8" ht="18" customHeight="1" x14ac:dyDescent="0.25">
      <c r="B52" s="74" t="s">
        <v>20</v>
      </c>
      <c r="C52" s="18" t="s">
        <v>3</v>
      </c>
      <c r="D52" s="16">
        <f>D53</f>
        <v>0</v>
      </c>
      <c r="E52" s="16">
        <f>E53</f>
        <v>393.65613999999999</v>
      </c>
    </row>
    <row r="53" spans="2:8" ht="18" customHeight="1" x14ac:dyDescent="0.25">
      <c r="B53" s="75"/>
      <c r="C53" s="1" t="s">
        <v>4</v>
      </c>
      <c r="D53" s="16">
        <v>0</v>
      </c>
      <c r="E53" s="16">
        <v>393.65613999999999</v>
      </c>
    </row>
    <row r="54" spans="2:8" ht="72.75" customHeight="1" x14ac:dyDescent="0.25">
      <c r="B54" s="76"/>
      <c r="C54" s="50" t="s">
        <v>110</v>
      </c>
      <c r="D54" s="15">
        <v>0</v>
      </c>
      <c r="E54" s="15">
        <v>1</v>
      </c>
    </row>
    <row r="55" spans="2:8" ht="17.25" customHeight="1" x14ac:dyDescent="0.25">
      <c r="B55" s="64" t="s">
        <v>19</v>
      </c>
      <c r="C55" s="1" t="s">
        <v>3</v>
      </c>
      <c r="D55" s="16">
        <f>D56</f>
        <v>9324.4333900000001</v>
      </c>
      <c r="E55" s="16">
        <f>E56</f>
        <v>0</v>
      </c>
    </row>
    <row r="56" spans="2:8" ht="17.25" customHeight="1" x14ac:dyDescent="0.25">
      <c r="B56" s="64"/>
      <c r="C56" s="1" t="s">
        <v>4</v>
      </c>
      <c r="D56" s="16">
        <v>9324.4333900000001</v>
      </c>
      <c r="E56" s="16">
        <v>0</v>
      </c>
    </row>
    <row r="57" spans="2:8" ht="69" customHeight="1" x14ac:dyDescent="0.25">
      <c r="B57" s="64"/>
      <c r="C57" s="50" t="s">
        <v>111</v>
      </c>
      <c r="D57" s="15">
        <v>4</v>
      </c>
      <c r="E57" s="29">
        <v>0</v>
      </c>
    </row>
    <row r="58" spans="2:8" ht="16.5" customHeight="1" x14ac:dyDescent="0.25">
      <c r="B58" s="61" t="s">
        <v>11</v>
      </c>
      <c r="C58" s="1" t="s">
        <v>3</v>
      </c>
      <c r="D58" s="16">
        <f>D59+D60</f>
        <v>280898.87641000003</v>
      </c>
      <c r="E58" s="16">
        <f>E59+E60</f>
        <v>0</v>
      </c>
    </row>
    <row r="59" spans="2:8" ht="20.25" customHeight="1" x14ac:dyDescent="0.25">
      <c r="B59" s="61"/>
      <c r="C59" s="1" t="s">
        <v>4</v>
      </c>
      <c r="D59" s="16">
        <v>30898.876410000001</v>
      </c>
      <c r="E59" s="16">
        <v>0</v>
      </c>
    </row>
    <row r="60" spans="2:8" ht="18" customHeight="1" x14ac:dyDescent="0.25">
      <c r="B60" s="61"/>
      <c r="C60" s="1" t="s">
        <v>5</v>
      </c>
      <c r="D60" s="16">
        <v>250000</v>
      </c>
      <c r="E60" s="16">
        <v>0</v>
      </c>
    </row>
    <row r="61" spans="2:8" ht="54" customHeight="1" x14ac:dyDescent="0.25">
      <c r="B61" s="61"/>
      <c r="C61" s="47" t="s">
        <v>109</v>
      </c>
      <c r="D61" s="40">
        <v>2.7</v>
      </c>
      <c r="E61" s="40">
        <v>2.7</v>
      </c>
    </row>
    <row r="62" spans="2:8" ht="18" customHeight="1" x14ac:dyDescent="0.25">
      <c r="B62" s="61" t="s">
        <v>56</v>
      </c>
      <c r="C62" s="1" t="s">
        <v>3</v>
      </c>
      <c r="D62" s="16">
        <f>D63+D64</f>
        <v>280898.87641000003</v>
      </c>
      <c r="E62" s="16">
        <f>E63+E64</f>
        <v>0</v>
      </c>
    </row>
    <row r="63" spans="2:8" ht="20.25" customHeight="1" x14ac:dyDescent="0.25">
      <c r="B63" s="61"/>
      <c r="C63" s="1" t="s">
        <v>4</v>
      </c>
      <c r="D63" s="16">
        <v>30898.876410000001</v>
      </c>
      <c r="E63" s="16">
        <v>0</v>
      </c>
    </row>
    <row r="64" spans="2:8" ht="20.25" customHeight="1" x14ac:dyDescent="0.25">
      <c r="B64" s="61"/>
      <c r="C64" s="1" t="s">
        <v>5</v>
      </c>
      <c r="D64" s="16">
        <v>250000</v>
      </c>
      <c r="E64" s="16">
        <v>0</v>
      </c>
    </row>
    <row r="65" spans="2:8" ht="72" customHeight="1" x14ac:dyDescent="0.25">
      <c r="B65" s="61"/>
      <c r="C65" s="47" t="s">
        <v>102</v>
      </c>
      <c r="D65" s="15" t="s">
        <v>16</v>
      </c>
      <c r="E65" s="29" t="s">
        <v>16</v>
      </c>
    </row>
    <row r="66" spans="2:8" ht="18.75" customHeight="1" x14ac:dyDescent="0.25">
      <c r="B66" s="61" t="s">
        <v>57</v>
      </c>
      <c r="C66" s="1" t="s">
        <v>3</v>
      </c>
      <c r="D66" s="16">
        <f>D67</f>
        <v>6172</v>
      </c>
      <c r="E66" s="16">
        <f>E67</f>
        <v>0</v>
      </c>
    </row>
    <row r="67" spans="2:8" ht="18.75" customHeight="1" x14ac:dyDescent="0.25">
      <c r="B67" s="62"/>
      <c r="C67" s="1" t="s">
        <v>4</v>
      </c>
      <c r="D67" s="16">
        <v>6172</v>
      </c>
      <c r="E67" s="16">
        <v>0</v>
      </c>
    </row>
    <row r="68" spans="2:8" ht="55.5" customHeight="1" x14ac:dyDescent="0.25">
      <c r="B68" s="62"/>
      <c r="C68" s="24" t="s">
        <v>113</v>
      </c>
      <c r="D68" s="15">
        <v>0</v>
      </c>
      <c r="E68" s="17">
        <v>0</v>
      </c>
    </row>
    <row r="69" spans="2:8" ht="18" customHeight="1" x14ac:dyDescent="0.25">
      <c r="B69" s="61" t="s">
        <v>59</v>
      </c>
      <c r="C69" s="1" t="s">
        <v>3</v>
      </c>
      <c r="D69" s="16">
        <f>D70</f>
        <v>0</v>
      </c>
      <c r="E69" s="16">
        <f>E70</f>
        <v>1045</v>
      </c>
      <c r="G69" s="9"/>
      <c r="H69" s="26"/>
    </row>
    <row r="70" spans="2:8" ht="18" customHeight="1" x14ac:dyDescent="0.25">
      <c r="B70" s="62"/>
      <c r="C70" s="1" t="s">
        <v>4</v>
      </c>
      <c r="D70" s="16">
        <v>0</v>
      </c>
      <c r="E70" s="16">
        <v>1045</v>
      </c>
      <c r="G70" s="9"/>
      <c r="H70" s="26"/>
    </row>
    <row r="71" spans="2:8" ht="70.5" customHeight="1" x14ac:dyDescent="0.25">
      <c r="B71" s="62"/>
      <c r="C71" s="47" t="s">
        <v>112</v>
      </c>
      <c r="D71" s="15">
        <v>0</v>
      </c>
      <c r="E71" s="29">
        <v>1</v>
      </c>
      <c r="G71" s="9"/>
      <c r="H71" s="26"/>
    </row>
    <row r="72" spans="2:8" ht="18" customHeight="1" x14ac:dyDescent="0.25">
      <c r="B72" s="61" t="s">
        <v>100</v>
      </c>
      <c r="C72" s="1" t="s">
        <v>3</v>
      </c>
      <c r="D72" s="16">
        <f>D73+D74+D75</f>
        <v>2500</v>
      </c>
      <c r="E72" s="16">
        <f>E73+E74+E75</f>
        <v>2479.8719599999999</v>
      </c>
      <c r="G72" s="9"/>
      <c r="H72" s="26"/>
    </row>
    <row r="73" spans="2:8" ht="18" customHeight="1" x14ac:dyDescent="0.25">
      <c r="B73" s="62"/>
      <c r="C73" s="1" t="s">
        <v>4</v>
      </c>
      <c r="D73" s="16">
        <v>500</v>
      </c>
      <c r="E73" s="51">
        <v>0</v>
      </c>
      <c r="G73" s="9"/>
      <c r="H73" s="26"/>
    </row>
    <row r="74" spans="2:8" ht="18" customHeight="1" x14ac:dyDescent="0.25">
      <c r="B74" s="62"/>
      <c r="C74" s="1" t="s">
        <v>5</v>
      </c>
      <c r="D74" s="16">
        <v>2000</v>
      </c>
      <c r="E74" s="51">
        <v>1979.8719599999999</v>
      </c>
      <c r="G74" s="9"/>
      <c r="H74" s="26"/>
    </row>
    <row r="75" spans="2:8" ht="18" customHeight="1" x14ac:dyDescent="0.25">
      <c r="B75" s="62"/>
      <c r="C75" s="1" t="s">
        <v>18</v>
      </c>
      <c r="D75" s="16">
        <v>0</v>
      </c>
      <c r="E75" s="51">
        <v>500</v>
      </c>
      <c r="G75" s="9"/>
      <c r="H75" s="26"/>
    </row>
    <row r="76" spans="2:8" ht="70.5" customHeight="1" x14ac:dyDescent="0.25">
      <c r="B76" s="62"/>
      <c r="C76" s="47" t="s">
        <v>102</v>
      </c>
      <c r="D76" s="15" t="s">
        <v>16</v>
      </c>
      <c r="E76" s="29" t="s">
        <v>16</v>
      </c>
      <c r="G76" s="9"/>
      <c r="H76" s="26"/>
    </row>
    <row r="77" spans="2:8" ht="18" customHeight="1" x14ac:dyDescent="0.25">
      <c r="B77" s="61" t="s">
        <v>101</v>
      </c>
      <c r="C77" s="1" t="s">
        <v>3</v>
      </c>
      <c r="D77" s="16">
        <f>D78+D79</f>
        <v>0</v>
      </c>
      <c r="E77" s="16">
        <f>E78+E79</f>
        <v>248629.06124000001</v>
      </c>
      <c r="G77" s="9"/>
      <c r="H77" s="26"/>
    </row>
    <row r="78" spans="2:8" ht="18" customHeight="1" x14ac:dyDescent="0.25">
      <c r="B78" s="62"/>
      <c r="C78" s="1" t="s">
        <v>4</v>
      </c>
      <c r="D78" s="16">
        <v>0</v>
      </c>
      <c r="E78" s="51">
        <v>26170.961240000001</v>
      </c>
      <c r="G78" s="9"/>
      <c r="H78" s="26"/>
    </row>
    <row r="79" spans="2:8" ht="18" customHeight="1" x14ac:dyDescent="0.25">
      <c r="B79" s="62"/>
      <c r="C79" s="1" t="s">
        <v>5</v>
      </c>
      <c r="D79" s="16">
        <v>0</v>
      </c>
      <c r="E79" s="51">
        <v>222458.1</v>
      </c>
      <c r="G79" s="9"/>
      <c r="H79" s="26"/>
    </row>
    <row r="80" spans="2:8" ht="107.25" customHeight="1" x14ac:dyDescent="0.25">
      <c r="B80" s="62"/>
      <c r="C80" s="47" t="s">
        <v>102</v>
      </c>
      <c r="D80" s="15" t="s">
        <v>16</v>
      </c>
      <c r="E80" s="29" t="s">
        <v>16</v>
      </c>
      <c r="G80" s="9"/>
      <c r="H80" s="26"/>
    </row>
    <row r="81" spans="2:8" ht="18" customHeight="1" x14ac:dyDescent="0.25">
      <c r="B81" s="53" t="s">
        <v>116</v>
      </c>
      <c r="C81" s="7" t="s">
        <v>3</v>
      </c>
      <c r="D81" s="8">
        <f>D82+D83</f>
        <v>33015.325339999996</v>
      </c>
      <c r="E81" s="8">
        <f>E82+E83</f>
        <v>33332.331010000002</v>
      </c>
    </row>
    <row r="82" spans="2:8" ht="18.75" customHeight="1" x14ac:dyDescent="0.25">
      <c r="B82" s="54"/>
      <c r="C82" s="10" t="s">
        <v>4</v>
      </c>
      <c r="D82" s="8">
        <f>D88+D100+D103+D106+D109</f>
        <v>31328.185389999999</v>
      </c>
      <c r="E82" s="8">
        <f>E88+E100+E103+E106+E109</f>
        <v>32149.055369999998</v>
      </c>
      <c r="G82" s="9"/>
      <c r="H82" s="9"/>
    </row>
    <row r="83" spans="2:8" ht="18.75" customHeight="1" x14ac:dyDescent="0.25">
      <c r="B83" s="54"/>
      <c r="C83" s="10" t="s">
        <v>5</v>
      </c>
      <c r="D83" s="8">
        <f>D110</f>
        <v>1687.13995</v>
      </c>
      <c r="E83" s="8">
        <f>E110</f>
        <v>1183.2756400000001</v>
      </c>
      <c r="G83" s="9"/>
      <c r="H83" s="9"/>
    </row>
    <row r="84" spans="2:8" ht="57.75" customHeight="1" x14ac:dyDescent="0.25">
      <c r="B84" s="54"/>
      <c r="C84" s="50" t="s">
        <v>117</v>
      </c>
      <c r="D84" s="44">
        <v>61.875999999999998</v>
      </c>
      <c r="E84" s="44">
        <f>E89</f>
        <v>82.575999999999993</v>
      </c>
    </row>
    <row r="85" spans="2:8" ht="57.75" customHeight="1" x14ac:dyDescent="0.25">
      <c r="B85" s="82"/>
      <c r="C85" s="47" t="s">
        <v>115</v>
      </c>
      <c r="D85" s="15">
        <v>1</v>
      </c>
      <c r="E85" s="15">
        <v>0</v>
      </c>
    </row>
    <row r="86" spans="2:8" ht="57.75" customHeight="1" x14ac:dyDescent="0.25">
      <c r="B86" s="83"/>
      <c r="C86" s="47" t="s">
        <v>114</v>
      </c>
      <c r="D86" s="15">
        <v>1</v>
      </c>
      <c r="E86" s="15">
        <v>0</v>
      </c>
    </row>
    <row r="87" spans="2:8" ht="19.5" customHeight="1" x14ac:dyDescent="0.25">
      <c r="B87" s="57" t="s">
        <v>12</v>
      </c>
      <c r="C87" s="18" t="s">
        <v>3</v>
      </c>
      <c r="D87" s="16">
        <f>D88</f>
        <v>27705.82734</v>
      </c>
      <c r="E87" s="16">
        <f>E88</f>
        <v>31832.737409999998</v>
      </c>
      <c r="G87" s="9"/>
      <c r="H87" s="9"/>
    </row>
    <row r="88" spans="2:8" ht="19.5" customHeight="1" x14ac:dyDescent="0.25">
      <c r="B88" s="57"/>
      <c r="C88" s="1" t="s">
        <v>4</v>
      </c>
      <c r="D88" s="16">
        <f>D91+D94+D97</f>
        <v>27705.82734</v>
      </c>
      <c r="E88" s="16">
        <f>E91+E94+E97</f>
        <v>31832.737409999998</v>
      </c>
      <c r="G88" s="9"/>
      <c r="H88" s="9"/>
    </row>
    <row r="89" spans="2:8" ht="57.75" customHeight="1" x14ac:dyDescent="0.25">
      <c r="B89" s="58"/>
      <c r="C89" s="52" t="s">
        <v>117</v>
      </c>
      <c r="D89" s="44">
        <v>61.875999999999998</v>
      </c>
      <c r="E89" s="44">
        <v>82.575999999999993</v>
      </c>
    </row>
    <row r="90" spans="2:8" ht="18" customHeight="1" x14ac:dyDescent="0.25">
      <c r="B90" s="57" t="s">
        <v>28</v>
      </c>
      <c r="C90" s="18" t="s">
        <v>3</v>
      </c>
      <c r="D90" s="16">
        <f>D91</f>
        <v>10471.60275</v>
      </c>
      <c r="E90" s="16">
        <f>E91</f>
        <v>14766.20818</v>
      </c>
      <c r="G90" s="9"/>
    </row>
    <row r="91" spans="2:8" ht="18" customHeight="1" x14ac:dyDescent="0.25">
      <c r="B91" s="57"/>
      <c r="C91" s="1" t="s">
        <v>4</v>
      </c>
      <c r="D91" s="16">
        <v>10471.60275</v>
      </c>
      <c r="E91" s="16">
        <v>14766.20818</v>
      </c>
      <c r="G91" s="9"/>
      <c r="H91" s="9"/>
    </row>
    <row r="92" spans="2:8" ht="57.75" customHeight="1" x14ac:dyDescent="0.25">
      <c r="B92" s="58"/>
      <c r="C92" s="47" t="s">
        <v>23</v>
      </c>
      <c r="D92" s="16" t="s">
        <v>16</v>
      </c>
      <c r="E92" s="16" t="s">
        <v>16</v>
      </c>
    </row>
    <row r="93" spans="2:8" ht="21.75" customHeight="1" x14ac:dyDescent="0.25">
      <c r="B93" s="57" t="s">
        <v>29</v>
      </c>
      <c r="C93" s="18" t="s">
        <v>3</v>
      </c>
      <c r="D93" s="16">
        <f>D94</f>
        <v>12237.2142</v>
      </c>
      <c r="E93" s="16">
        <f>E94</f>
        <v>16239.171259999999</v>
      </c>
      <c r="G93" s="9"/>
      <c r="H93" s="9"/>
    </row>
    <row r="94" spans="2:8" ht="21.75" customHeight="1" x14ac:dyDescent="0.25">
      <c r="B94" s="57"/>
      <c r="C94" s="1" t="s">
        <v>4</v>
      </c>
      <c r="D94" s="16">
        <v>12237.2142</v>
      </c>
      <c r="E94" s="16">
        <v>16239.171259999999</v>
      </c>
      <c r="G94" s="9"/>
      <c r="H94" s="9"/>
    </row>
    <row r="95" spans="2:8" ht="57.75" customHeight="1" x14ac:dyDescent="0.25">
      <c r="B95" s="58"/>
      <c r="C95" s="47" t="s">
        <v>23</v>
      </c>
      <c r="D95" s="16" t="s">
        <v>16</v>
      </c>
      <c r="E95" s="16" t="s">
        <v>16</v>
      </c>
    </row>
    <row r="96" spans="2:8" ht="18.75" customHeight="1" x14ac:dyDescent="0.25">
      <c r="B96" s="57" t="s">
        <v>60</v>
      </c>
      <c r="C96" s="18" t="s">
        <v>3</v>
      </c>
      <c r="D96" s="16">
        <f>D97</f>
        <v>4997.0103900000004</v>
      </c>
      <c r="E96" s="16">
        <f>E97</f>
        <v>827.35797000000002</v>
      </c>
      <c r="G96" s="9"/>
      <c r="H96" s="9"/>
    </row>
    <row r="97" spans="2:8" ht="18.75" customHeight="1" x14ac:dyDescent="0.25">
      <c r="B97" s="57"/>
      <c r="C97" s="1" t="s">
        <v>4</v>
      </c>
      <c r="D97" s="16">
        <v>4997.0103900000004</v>
      </c>
      <c r="E97" s="16">
        <v>827.35797000000002</v>
      </c>
      <c r="G97" s="9"/>
      <c r="H97" s="9"/>
    </row>
    <row r="98" spans="2:8" ht="54" customHeight="1" x14ac:dyDescent="0.25">
      <c r="B98" s="58"/>
      <c r="C98" s="47" t="s">
        <v>23</v>
      </c>
      <c r="D98" s="16" t="s">
        <v>16</v>
      </c>
      <c r="E98" s="16" t="s">
        <v>16</v>
      </c>
      <c r="G98" s="9"/>
      <c r="H98" s="9"/>
    </row>
    <row r="99" spans="2:8" ht="19.5" customHeight="1" x14ac:dyDescent="0.25">
      <c r="B99" s="57" t="s">
        <v>25</v>
      </c>
      <c r="C99" s="18" t="s">
        <v>3</v>
      </c>
      <c r="D99" s="16">
        <f>D100</f>
        <v>250</v>
      </c>
      <c r="E99" s="16">
        <f>E100</f>
        <v>199.29064</v>
      </c>
      <c r="G99" s="9"/>
      <c r="H99" s="9"/>
    </row>
    <row r="100" spans="2:8" ht="19.5" customHeight="1" x14ac:dyDescent="0.25">
      <c r="B100" s="57"/>
      <c r="C100" s="1" t="s">
        <v>4</v>
      </c>
      <c r="D100" s="16">
        <v>250</v>
      </c>
      <c r="E100" s="16">
        <v>199.29064</v>
      </c>
      <c r="G100" s="9"/>
      <c r="H100" s="9"/>
    </row>
    <row r="101" spans="2:8" ht="56.25" customHeight="1" x14ac:dyDescent="0.25">
      <c r="B101" s="62"/>
      <c r="C101" s="47" t="s">
        <v>23</v>
      </c>
      <c r="D101" s="16" t="s">
        <v>16</v>
      </c>
      <c r="E101" s="16" t="s">
        <v>16</v>
      </c>
      <c r="G101" s="9"/>
      <c r="H101" s="9"/>
    </row>
    <row r="102" spans="2:8" ht="19.5" customHeight="1" x14ac:dyDescent="0.25">
      <c r="B102" s="57" t="s">
        <v>98</v>
      </c>
      <c r="C102" s="18" t="s">
        <v>3</v>
      </c>
      <c r="D102" s="16">
        <f>D103</f>
        <v>111.09</v>
      </c>
      <c r="E102" s="16">
        <f>E103</f>
        <v>0</v>
      </c>
      <c r="G102" s="9"/>
      <c r="H102" s="9"/>
    </row>
    <row r="103" spans="2:8" ht="19.5" customHeight="1" x14ac:dyDescent="0.25">
      <c r="B103" s="57"/>
      <c r="C103" s="1" t="s">
        <v>4</v>
      </c>
      <c r="D103" s="16">
        <v>111.09</v>
      </c>
      <c r="E103" s="16">
        <v>0</v>
      </c>
      <c r="G103" s="9"/>
      <c r="H103" s="9"/>
    </row>
    <row r="104" spans="2:8" ht="56.25" customHeight="1" x14ac:dyDescent="0.25">
      <c r="B104" s="62"/>
      <c r="C104" s="47" t="s">
        <v>115</v>
      </c>
      <c r="D104" s="15">
        <v>1</v>
      </c>
      <c r="E104" s="15">
        <v>0</v>
      </c>
      <c r="G104" s="9"/>
      <c r="H104" s="9"/>
    </row>
    <row r="105" spans="2:8" ht="19.5" customHeight="1" x14ac:dyDescent="0.25">
      <c r="B105" s="57" t="s">
        <v>99</v>
      </c>
      <c r="C105" s="18" t="s">
        <v>3</v>
      </c>
      <c r="D105" s="16">
        <f>D106</f>
        <v>3094.4079999999999</v>
      </c>
      <c r="E105" s="16">
        <f>E106</f>
        <v>0</v>
      </c>
      <c r="G105" s="9"/>
      <c r="H105" s="9"/>
    </row>
    <row r="106" spans="2:8" ht="19.5" customHeight="1" x14ac:dyDescent="0.25">
      <c r="B106" s="57"/>
      <c r="C106" s="1" t="s">
        <v>4</v>
      </c>
      <c r="D106" s="16">
        <v>3094.4079999999999</v>
      </c>
      <c r="E106" s="16">
        <v>0</v>
      </c>
      <c r="G106" s="9"/>
      <c r="H106" s="9"/>
    </row>
    <row r="107" spans="2:8" ht="56.25" customHeight="1" x14ac:dyDescent="0.25">
      <c r="B107" s="62"/>
      <c r="C107" s="47" t="s">
        <v>114</v>
      </c>
      <c r="D107" s="15">
        <v>1</v>
      </c>
      <c r="E107" s="15">
        <v>0</v>
      </c>
      <c r="G107" s="9"/>
      <c r="H107" s="9"/>
    </row>
    <row r="108" spans="2:8" ht="24" customHeight="1" x14ac:dyDescent="0.25">
      <c r="B108" s="72" t="s">
        <v>97</v>
      </c>
      <c r="C108" s="18" t="s">
        <v>3</v>
      </c>
      <c r="D108" s="16">
        <f>D109+D110</f>
        <v>1854</v>
      </c>
      <c r="E108" s="16">
        <f>E109+E110</f>
        <v>1300.30296</v>
      </c>
      <c r="G108" s="9"/>
      <c r="H108" s="9"/>
    </row>
    <row r="109" spans="2:8" ht="22.5" customHeight="1" x14ac:dyDescent="0.25">
      <c r="B109" s="72"/>
      <c r="C109" s="1" t="s">
        <v>4</v>
      </c>
      <c r="D109" s="16">
        <v>166.86005</v>
      </c>
      <c r="E109" s="51">
        <v>117.02732</v>
      </c>
      <c r="G109" s="9"/>
      <c r="H109" s="9"/>
    </row>
    <row r="110" spans="2:8" ht="22.5" customHeight="1" x14ac:dyDescent="0.25">
      <c r="B110" s="72"/>
      <c r="C110" s="1" t="s">
        <v>5</v>
      </c>
      <c r="D110" s="16">
        <v>1687.13995</v>
      </c>
      <c r="E110" s="51">
        <v>1183.2756400000001</v>
      </c>
      <c r="G110" s="9"/>
      <c r="H110" s="9"/>
    </row>
    <row r="111" spans="2:8" ht="77.25" customHeight="1" x14ac:dyDescent="0.25">
      <c r="B111" s="72"/>
      <c r="C111" s="47" t="s">
        <v>23</v>
      </c>
      <c r="D111" s="16" t="s">
        <v>16</v>
      </c>
      <c r="E111" s="16" t="s">
        <v>16</v>
      </c>
      <c r="G111" s="9"/>
      <c r="H111" s="9"/>
    </row>
    <row r="112" spans="2:8" ht="22.5" customHeight="1" x14ac:dyDescent="0.25">
      <c r="B112" s="59" t="s">
        <v>78</v>
      </c>
      <c r="C112" s="7" t="s">
        <v>3</v>
      </c>
      <c r="D112" s="37">
        <f>D113</f>
        <v>240.8</v>
      </c>
      <c r="E112" s="8">
        <f>E113</f>
        <v>257.96674000000002</v>
      </c>
      <c r="G112" s="9"/>
      <c r="H112" s="9"/>
    </row>
    <row r="113" spans="2:8" ht="22.5" customHeight="1" x14ac:dyDescent="0.25">
      <c r="B113" s="59"/>
      <c r="C113" s="10" t="s">
        <v>4</v>
      </c>
      <c r="D113" s="37">
        <f>D122+D130+D133</f>
        <v>240.8</v>
      </c>
      <c r="E113" s="37">
        <f>E122+E130+E133</f>
        <v>257.96674000000002</v>
      </c>
      <c r="G113" s="9"/>
      <c r="H113" s="9"/>
    </row>
    <row r="114" spans="2:8" ht="148.5" customHeight="1" x14ac:dyDescent="0.25">
      <c r="B114" s="59"/>
      <c r="C114" s="24" t="s">
        <v>47</v>
      </c>
      <c r="D114" s="41">
        <v>100</v>
      </c>
      <c r="E114" s="20">
        <v>100</v>
      </c>
    </row>
    <row r="115" spans="2:8" ht="144.75" customHeight="1" x14ac:dyDescent="0.25">
      <c r="B115" s="59"/>
      <c r="C115" s="46" t="s">
        <v>48</v>
      </c>
      <c r="D115" s="41">
        <v>100</v>
      </c>
      <c r="E115" s="20">
        <v>100</v>
      </c>
    </row>
    <row r="116" spans="2:8" ht="141.75" customHeight="1" x14ac:dyDescent="0.25">
      <c r="B116" s="59"/>
      <c r="C116" s="46" t="s">
        <v>49</v>
      </c>
      <c r="D116" s="41">
        <v>100</v>
      </c>
      <c r="E116" s="20">
        <v>100</v>
      </c>
    </row>
    <row r="117" spans="2:8" ht="68.25" customHeight="1" x14ac:dyDescent="0.25">
      <c r="B117" s="58"/>
      <c r="C117" s="47" t="s">
        <v>50</v>
      </c>
      <c r="D117" s="43">
        <v>16300</v>
      </c>
      <c r="E117" s="43">
        <v>16300</v>
      </c>
    </row>
    <row r="118" spans="2:8" ht="75" customHeight="1" x14ac:dyDescent="0.25">
      <c r="B118" s="58"/>
      <c r="C118" s="47" t="s">
        <v>51</v>
      </c>
      <c r="D118" s="43">
        <v>190</v>
      </c>
      <c r="E118" s="43">
        <v>190</v>
      </c>
    </row>
    <row r="119" spans="2:8" ht="75" customHeight="1" x14ac:dyDescent="0.25">
      <c r="B119" s="58"/>
      <c r="C119" s="47" t="s">
        <v>52</v>
      </c>
      <c r="D119" s="43">
        <v>400</v>
      </c>
      <c r="E119" s="43">
        <v>400</v>
      </c>
    </row>
    <row r="120" spans="2:8" ht="85.5" customHeight="1" x14ac:dyDescent="0.25">
      <c r="B120" s="58"/>
      <c r="C120" s="47" t="s">
        <v>71</v>
      </c>
      <c r="D120" s="15">
        <v>0</v>
      </c>
      <c r="E120" s="17">
        <v>1</v>
      </c>
    </row>
    <row r="121" spans="2:8" ht="26.25" customHeight="1" x14ac:dyDescent="0.25">
      <c r="B121" s="64" t="s">
        <v>15</v>
      </c>
      <c r="C121" s="1" t="s">
        <v>3</v>
      </c>
      <c r="D121" s="16">
        <f>D122</f>
        <v>40.799999999999997</v>
      </c>
      <c r="E121" s="16">
        <f>E122</f>
        <v>57.968000000000004</v>
      </c>
    </row>
    <row r="122" spans="2:8" ht="26.25" customHeight="1" x14ac:dyDescent="0.25">
      <c r="B122" s="64"/>
      <c r="C122" s="1" t="s">
        <v>4</v>
      </c>
      <c r="D122" s="16">
        <f>D127</f>
        <v>40.799999999999997</v>
      </c>
      <c r="E122" s="16">
        <f>E127</f>
        <v>57.968000000000004</v>
      </c>
    </row>
    <row r="123" spans="2:8" ht="145.5" customHeight="1" x14ac:dyDescent="0.25">
      <c r="B123" s="64"/>
      <c r="C123" s="24" t="s">
        <v>47</v>
      </c>
      <c r="D123" s="41">
        <v>100</v>
      </c>
      <c r="E123" s="20">
        <v>100</v>
      </c>
      <c r="G123" s="9"/>
      <c r="H123" s="9"/>
    </row>
    <row r="124" spans="2:8" ht="145.5" customHeight="1" x14ac:dyDescent="0.25">
      <c r="B124" s="73"/>
      <c r="C124" s="46" t="s">
        <v>48</v>
      </c>
      <c r="D124" s="41">
        <v>100</v>
      </c>
      <c r="E124" s="20">
        <v>100</v>
      </c>
      <c r="G124" s="32"/>
      <c r="H124" s="32"/>
    </row>
    <row r="125" spans="2:8" ht="141" customHeight="1" x14ac:dyDescent="0.25">
      <c r="B125" s="73"/>
      <c r="C125" s="46" t="s">
        <v>49</v>
      </c>
      <c r="D125" s="41">
        <v>100</v>
      </c>
      <c r="E125" s="20">
        <v>100</v>
      </c>
    </row>
    <row r="126" spans="2:8" ht="18.75" customHeight="1" x14ac:dyDescent="0.25">
      <c r="B126" s="57" t="s">
        <v>58</v>
      </c>
      <c r="C126" s="18" t="s">
        <v>3</v>
      </c>
      <c r="D126" s="38">
        <f>D127</f>
        <v>40.799999999999997</v>
      </c>
      <c r="E126" s="19">
        <f>E127</f>
        <v>57.968000000000004</v>
      </c>
      <c r="G126" s="9"/>
      <c r="H126" s="9"/>
    </row>
    <row r="127" spans="2:8" ht="18.75" customHeight="1" x14ac:dyDescent="0.25">
      <c r="B127" s="57"/>
      <c r="C127" s="1" t="s">
        <v>4</v>
      </c>
      <c r="D127" s="38">
        <v>40.799999999999997</v>
      </c>
      <c r="E127" s="19">
        <v>57.968000000000004</v>
      </c>
      <c r="G127" s="32"/>
      <c r="H127" s="32"/>
    </row>
    <row r="128" spans="2:8" ht="91.5" customHeight="1" x14ac:dyDescent="0.25">
      <c r="B128" s="60"/>
      <c r="C128" s="47" t="s">
        <v>65</v>
      </c>
      <c r="D128" s="16" t="s">
        <v>16</v>
      </c>
      <c r="E128" s="16" t="s">
        <v>16</v>
      </c>
    </row>
    <row r="129" spans="2:5" ht="21" customHeight="1" x14ac:dyDescent="0.25">
      <c r="B129" s="57" t="s">
        <v>26</v>
      </c>
      <c r="C129" s="18" t="s">
        <v>3</v>
      </c>
      <c r="D129" s="38">
        <f>D130</f>
        <v>0</v>
      </c>
      <c r="E129" s="19">
        <f>E130</f>
        <v>0</v>
      </c>
    </row>
    <row r="130" spans="2:5" ht="21" customHeight="1" x14ac:dyDescent="0.25">
      <c r="B130" s="57"/>
      <c r="C130" s="1" t="s">
        <v>4</v>
      </c>
      <c r="D130" s="38">
        <v>0</v>
      </c>
      <c r="E130" s="19">
        <v>0</v>
      </c>
    </row>
    <row r="131" spans="2:5" ht="89.25" customHeight="1" x14ac:dyDescent="0.25">
      <c r="B131" s="60"/>
      <c r="C131" s="47" t="s">
        <v>71</v>
      </c>
      <c r="D131" s="15">
        <v>0</v>
      </c>
      <c r="E131" s="17">
        <v>1</v>
      </c>
    </row>
    <row r="132" spans="2:5" ht="19.5" customHeight="1" x14ac:dyDescent="0.25">
      <c r="B132" s="57" t="s">
        <v>13</v>
      </c>
      <c r="C132" s="18" t="s">
        <v>3</v>
      </c>
      <c r="D132" s="38">
        <f>D133</f>
        <v>200</v>
      </c>
      <c r="E132" s="19">
        <f>E133</f>
        <v>199.99874</v>
      </c>
    </row>
    <row r="133" spans="2:5" ht="19.5" customHeight="1" x14ac:dyDescent="0.25">
      <c r="B133" s="57"/>
      <c r="C133" s="1" t="s">
        <v>4</v>
      </c>
      <c r="D133" s="38">
        <v>200</v>
      </c>
      <c r="E133" s="19">
        <v>199.99874</v>
      </c>
    </row>
    <row r="134" spans="2:5" ht="73.5" customHeight="1" x14ac:dyDescent="0.25">
      <c r="B134" s="58"/>
      <c r="C134" s="47" t="s">
        <v>50</v>
      </c>
      <c r="D134" s="43">
        <v>16300</v>
      </c>
      <c r="E134" s="43">
        <v>16300</v>
      </c>
    </row>
    <row r="135" spans="2:5" ht="76.5" customHeight="1" x14ac:dyDescent="0.25">
      <c r="B135" s="58"/>
      <c r="C135" s="47" t="s">
        <v>51</v>
      </c>
      <c r="D135" s="43">
        <v>190</v>
      </c>
      <c r="E135" s="43">
        <v>190</v>
      </c>
    </row>
    <row r="136" spans="2:5" ht="78" customHeight="1" x14ac:dyDescent="0.25">
      <c r="B136" s="58"/>
      <c r="C136" s="47" t="s">
        <v>52</v>
      </c>
      <c r="D136" s="43">
        <v>400</v>
      </c>
      <c r="E136" s="43">
        <v>400</v>
      </c>
    </row>
    <row r="137" spans="2:5" ht="23.25" customHeight="1" x14ac:dyDescent="0.25">
      <c r="B137" s="77" t="s">
        <v>79</v>
      </c>
      <c r="C137" s="7" t="s">
        <v>3</v>
      </c>
      <c r="D137" s="8">
        <f>D138+D139+D140</f>
        <v>26749.663250000001</v>
      </c>
      <c r="E137" s="8">
        <f>E138+E139+E140+E141</f>
        <v>41895.522559999998</v>
      </c>
    </row>
    <row r="138" spans="2:5" ht="23.25" customHeight="1" x14ac:dyDescent="0.25">
      <c r="B138" s="78"/>
      <c r="C138" s="10" t="s">
        <v>4</v>
      </c>
      <c r="D138" s="8">
        <f>D153+D159+D163+D166+D169+D182+D187+D192+D197+D201+D205+D209+D213+D217</f>
        <v>10263.183150000001</v>
      </c>
      <c r="E138" s="8">
        <f>E153+E159+E163+E166+E169+E182+E187+E192+E197+E201+E205+E209+E213+E217</f>
        <v>17318.673210000001</v>
      </c>
    </row>
    <row r="139" spans="2:5" ht="23.25" customHeight="1" x14ac:dyDescent="0.25">
      <c r="B139" s="78"/>
      <c r="C139" s="10" t="s">
        <v>5</v>
      </c>
      <c r="D139" s="8">
        <f>D183+D188+D193+D198+D202+D206+D210+D214+D218</f>
        <v>16486.480100000001</v>
      </c>
      <c r="E139" s="8">
        <f>E183+E188+E193+E198+E202+E206+E210+E214+E218</f>
        <v>14580.849349999999</v>
      </c>
    </row>
    <row r="140" spans="2:5" ht="23.25" customHeight="1" x14ac:dyDescent="0.25">
      <c r="B140" s="78"/>
      <c r="C140" s="10" t="s">
        <v>10</v>
      </c>
      <c r="D140" s="8">
        <f>D219</f>
        <v>0</v>
      </c>
      <c r="E140" s="8">
        <f>E219</f>
        <v>9500</v>
      </c>
    </row>
    <row r="141" spans="2:5" ht="23.25" customHeight="1" x14ac:dyDescent="0.25">
      <c r="B141" s="78"/>
      <c r="C141" s="10" t="s">
        <v>18</v>
      </c>
      <c r="D141" s="8">
        <v>0</v>
      </c>
      <c r="E141" s="8">
        <f>E184+E189+E194</f>
        <v>496</v>
      </c>
    </row>
    <row r="142" spans="2:5" ht="60.75" customHeight="1" x14ac:dyDescent="0.25">
      <c r="B142" s="79"/>
      <c r="C142" s="47" t="s">
        <v>53</v>
      </c>
      <c r="D142" s="15">
        <v>1</v>
      </c>
      <c r="E142" s="17">
        <v>1</v>
      </c>
    </row>
    <row r="143" spans="2:5" ht="44.25" customHeight="1" x14ac:dyDescent="0.25">
      <c r="B143" s="79"/>
      <c r="C143" s="47" t="s">
        <v>54</v>
      </c>
      <c r="D143" s="15">
        <v>512</v>
      </c>
      <c r="E143" s="17">
        <v>1113</v>
      </c>
    </row>
    <row r="144" spans="2:5" ht="125.25" customHeight="1" x14ac:dyDescent="0.25">
      <c r="B144" s="79"/>
      <c r="C144" s="47" t="s">
        <v>55</v>
      </c>
      <c r="D144" s="15">
        <v>100</v>
      </c>
      <c r="E144" s="17">
        <v>100</v>
      </c>
    </row>
    <row r="145" spans="2:5" ht="58.5" customHeight="1" x14ac:dyDescent="0.25">
      <c r="B145" s="79"/>
      <c r="C145" s="47" t="s">
        <v>64</v>
      </c>
      <c r="D145" s="15">
        <v>0</v>
      </c>
      <c r="E145" s="17">
        <v>1</v>
      </c>
    </row>
    <row r="146" spans="2:5" ht="107.25" customHeight="1" x14ac:dyDescent="0.25">
      <c r="B146" s="79"/>
      <c r="C146" s="47" t="s">
        <v>72</v>
      </c>
      <c r="D146" s="15">
        <v>100</v>
      </c>
      <c r="E146" s="17">
        <v>100</v>
      </c>
    </row>
    <row r="147" spans="2:5" ht="80.25" customHeight="1" x14ac:dyDescent="0.25">
      <c r="B147" s="79"/>
      <c r="C147" s="12" t="s">
        <v>105</v>
      </c>
      <c r="D147" s="15">
        <v>3</v>
      </c>
      <c r="E147" s="17">
        <v>3</v>
      </c>
    </row>
    <row r="148" spans="2:5" ht="42" customHeight="1" x14ac:dyDescent="0.25">
      <c r="B148" s="79"/>
      <c r="C148" s="12" t="s">
        <v>91</v>
      </c>
      <c r="D148" s="15">
        <v>1</v>
      </c>
      <c r="E148" s="17">
        <v>1</v>
      </c>
    </row>
    <row r="149" spans="2:5" ht="45" customHeight="1" x14ac:dyDescent="0.25">
      <c r="B149" s="80"/>
      <c r="C149" s="12" t="s">
        <v>86</v>
      </c>
      <c r="D149" s="15">
        <v>1</v>
      </c>
      <c r="E149" s="17">
        <v>1</v>
      </c>
    </row>
    <row r="150" spans="2:5" ht="61.5" customHeight="1" x14ac:dyDescent="0.25">
      <c r="B150" s="80"/>
      <c r="C150" s="12" t="s">
        <v>84</v>
      </c>
      <c r="D150" s="15">
        <v>1</v>
      </c>
      <c r="E150" s="17">
        <v>1</v>
      </c>
    </row>
    <row r="151" spans="2:5" ht="70.5" customHeight="1" x14ac:dyDescent="0.25">
      <c r="B151" s="81"/>
      <c r="C151" s="12" t="s">
        <v>106</v>
      </c>
      <c r="D151" s="16" t="s">
        <v>24</v>
      </c>
      <c r="E151" s="17">
        <v>13</v>
      </c>
    </row>
    <row r="152" spans="2:5" ht="18.75" customHeight="1" x14ac:dyDescent="0.25">
      <c r="B152" s="57" t="s">
        <v>14</v>
      </c>
      <c r="C152" s="18" t="s">
        <v>3</v>
      </c>
      <c r="D152" s="38">
        <f>D153</f>
        <v>1897.3221599999999</v>
      </c>
      <c r="E152" s="38">
        <f>E153</f>
        <v>1523.3059000000001</v>
      </c>
    </row>
    <row r="153" spans="2:5" ht="17.25" customHeight="1" x14ac:dyDescent="0.25">
      <c r="B153" s="57"/>
      <c r="C153" s="1" t="s">
        <v>4</v>
      </c>
      <c r="D153" s="19">
        <f>D156</f>
        <v>1897.3221599999999</v>
      </c>
      <c r="E153" s="19">
        <f>E156</f>
        <v>1523.3059000000001</v>
      </c>
    </row>
    <row r="154" spans="2:5" ht="50.25" customHeight="1" x14ac:dyDescent="0.25">
      <c r="B154" s="60"/>
      <c r="C154" s="47" t="s">
        <v>53</v>
      </c>
      <c r="D154" s="15">
        <v>1</v>
      </c>
      <c r="E154" s="17">
        <v>1</v>
      </c>
    </row>
    <row r="155" spans="2:5" ht="21" customHeight="1" x14ac:dyDescent="0.25">
      <c r="B155" s="57" t="s">
        <v>30</v>
      </c>
      <c r="C155" s="18" t="s">
        <v>3</v>
      </c>
      <c r="D155" s="38">
        <f>D156</f>
        <v>1897.3221599999999</v>
      </c>
      <c r="E155" s="38">
        <f>E156</f>
        <v>1523.3059000000001</v>
      </c>
    </row>
    <row r="156" spans="2:5" ht="18.75" customHeight="1" x14ac:dyDescent="0.25">
      <c r="B156" s="57"/>
      <c r="C156" s="1" t="s">
        <v>4</v>
      </c>
      <c r="D156" s="38">
        <v>1897.3221599999999</v>
      </c>
      <c r="E156" s="51">
        <v>1523.3059000000001</v>
      </c>
    </row>
    <row r="157" spans="2:5" ht="54" customHeight="1" x14ac:dyDescent="0.25">
      <c r="B157" s="58"/>
      <c r="C157" s="47" t="s">
        <v>34</v>
      </c>
      <c r="D157" s="16" t="s">
        <v>16</v>
      </c>
      <c r="E157" s="16" t="s">
        <v>16</v>
      </c>
    </row>
    <row r="158" spans="2:5" ht="21" customHeight="1" x14ac:dyDescent="0.25">
      <c r="B158" s="57" t="s">
        <v>21</v>
      </c>
      <c r="C158" s="18" t="s">
        <v>3</v>
      </c>
      <c r="D158" s="38">
        <f>D159+D160</f>
        <v>0</v>
      </c>
      <c r="E158" s="19">
        <f>E159+E160</f>
        <v>0</v>
      </c>
    </row>
    <row r="159" spans="2:5" ht="17.25" customHeight="1" x14ac:dyDescent="0.25">
      <c r="B159" s="57"/>
      <c r="C159" s="1" t="s">
        <v>4</v>
      </c>
      <c r="D159" s="38">
        <v>0</v>
      </c>
      <c r="E159" s="19">
        <v>0</v>
      </c>
    </row>
    <row r="160" spans="2:5" ht="17.25" customHeight="1" x14ac:dyDescent="0.25">
      <c r="B160" s="57"/>
      <c r="C160" s="1" t="s">
        <v>5</v>
      </c>
      <c r="D160" s="38">
        <v>0</v>
      </c>
      <c r="E160" s="19">
        <v>0</v>
      </c>
    </row>
    <row r="161" spans="2:5" ht="39" customHeight="1" x14ac:dyDescent="0.25">
      <c r="B161" s="58"/>
      <c r="C161" s="47" t="s">
        <v>54</v>
      </c>
      <c r="D161" s="15">
        <v>512</v>
      </c>
      <c r="E161" s="17">
        <v>1113</v>
      </c>
    </row>
    <row r="162" spans="2:5" ht="19.5" customHeight="1" x14ac:dyDescent="0.25">
      <c r="B162" s="57" t="s">
        <v>31</v>
      </c>
      <c r="C162" s="18" t="s">
        <v>3</v>
      </c>
      <c r="D162" s="38">
        <f t="shared" ref="D162:E162" si="0">D163</f>
        <v>911.22311999999999</v>
      </c>
      <c r="E162" s="19">
        <f t="shared" si="0"/>
        <v>1143.3636899999999</v>
      </c>
    </row>
    <row r="163" spans="2:5" ht="19.5" customHeight="1" x14ac:dyDescent="0.25">
      <c r="B163" s="57"/>
      <c r="C163" s="1" t="s">
        <v>4</v>
      </c>
      <c r="D163" s="38">
        <v>911.22311999999999</v>
      </c>
      <c r="E163" s="19">
        <v>1143.3636899999999</v>
      </c>
    </row>
    <row r="164" spans="2:5" ht="124.5" customHeight="1" x14ac:dyDescent="0.25">
      <c r="B164" s="60"/>
      <c r="C164" s="47" t="s">
        <v>55</v>
      </c>
      <c r="D164" s="15">
        <v>100</v>
      </c>
      <c r="E164" s="17">
        <v>100</v>
      </c>
    </row>
    <row r="165" spans="2:5" ht="20.25" customHeight="1" x14ac:dyDescent="0.25">
      <c r="B165" s="57" t="s">
        <v>22</v>
      </c>
      <c r="C165" s="18" t="s">
        <v>3</v>
      </c>
      <c r="D165" s="38">
        <f t="shared" ref="D165:E165" si="1">D166</f>
        <v>0</v>
      </c>
      <c r="E165" s="19">
        <f t="shared" si="1"/>
        <v>76.8</v>
      </c>
    </row>
    <row r="166" spans="2:5" ht="20.25" customHeight="1" x14ac:dyDescent="0.25">
      <c r="B166" s="57"/>
      <c r="C166" s="1" t="s">
        <v>4</v>
      </c>
      <c r="D166" s="38">
        <v>0</v>
      </c>
      <c r="E166" s="19">
        <v>76.8</v>
      </c>
    </row>
    <row r="167" spans="2:5" ht="58.5" customHeight="1" x14ac:dyDescent="0.25">
      <c r="B167" s="58"/>
      <c r="C167" s="47" t="s">
        <v>64</v>
      </c>
      <c r="D167" s="15">
        <v>0</v>
      </c>
      <c r="E167" s="17">
        <v>1</v>
      </c>
    </row>
    <row r="168" spans="2:5" ht="18" customHeight="1" x14ac:dyDescent="0.25">
      <c r="B168" s="57" t="s">
        <v>27</v>
      </c>
      <c r="C168" s="18" t="s">
        <v>3</v>
      </c>
      <c r="D168" s="38">
        <f>D169</f>
        <v>5769.6011599999993</v>
      </c>
      <c r="E168" s="19">
        <f>E169</f>
        <v>12600.494979999999</v>
      </c>
    </row>
    <row r="169" spans="2:5" ht="18" customHeight="1" x14ac:dyDescent="0.25">
      <c r="B169" s="57"/>
      <c r="C169" s="1" t="s">
        <v>4</v>
      </c>
      <c r="D169" s="19">
        <f>D172+D175</f>
        <v>5769.6011599999993</v>
      </c>
      <c r="E169" s="19">
        <f>E172+E175</f>
        <v>12600.494979999999</v>
      </c>
    </row>
    <row r="170" spans="2:5" ht="109.5" customHeight="1" x14ac:dyDescent="0.25">
      <c r="B170" s="57"/>
      <c r="C170" s="47" t="s">
        <v>72</v>
      </c>
      <c r="D170" s="15">
        <v>100</v>
      </c>
      <c r="E170" s="17">
        <v>100</v>
      </c>
    </row>
    <row r="171" spans="2:5" ht="18.75" customHeight="1" x14ac:dyDescent="0.25">
      <c r="B171" s="57" t="s">
        <v>32</v>
      </c>
      <c r="C171" s="18" t="s">
        <v>3</v>
      </c>
      <c r="D171" s="38">
        <f>D172</f>
        <v>5271.7011599999996</v>
      </c>
      <c r="E171" s="19">
        <f>E172</f>
        <v>11314.494979999999</v>
      </c>
    </row>
    <row r="172" spans="2:5" ht="18.75" customHeight="1" x14ac:dyDescent="0.25">
      <c r="B172" s="57"/>
      <c r="C172" s="1" t="s">
        <v>4</v>
      </c>
      <c r="D172" s="38">
        <v>5271.7011599999996</v>
      </c>
      <c r="E172" s="19">
        <v>11314.494979999999</v>
      </c>
    </row>
    <row r="173" spans="2:5" ht="57.75" customHeight="1" x14ac:dyDescent="0.25">
      <c r="B173" s="57"/>
      <c r="C173" s="47" t="s">
        <v>46</v>
      </c>
      <c r="D173" s="16" t="s">
        <v>16</v>
      </c>
      <c r="E173" s="17" t="s">
        <v>16</v>
      </c>
    </row>
    <row r="174" spans="2:5" ht="17.25" customHeight="1" x14ac:dyDescent="0.25">
      <c r="B174" s="57" t="s">
        <v>33</v>
      </c>
      <c r="C174" s="18" t="s">
        <v>3</v>
      </c>
      <c r="D174" s="38">
        <f>D175</f>
        <v>497.9</v>
      </c>
      <c r="E174" s="19">
        <f>E175</f>
        <v>1286</v>
      </c>
    </row>
    <row r="175" spans="2:5" ht="17.25" customHeight="1" x14ac:dyDescent="0.25">
      <c r="B175" s="57"/>
      <c r="C175" s="1" t="s">
        <v>4</v>
      </c>
      <c r="D175" s="38">
        <v>497.9</v>
      </c>
      <c r="E175" s="51">
        <v>1286</v>
      </c>
    </row>
    <row r="176" spans="2:5" ht="60.75" customHeight="1" x14ac:dyDescent="0.25">
      <c r="B176" s="57"/>
      <c r="C176" s="47" t="s">
        <v>46</v>
      </c>
      <c r="D176" s="16" t="s">
        <v>16</v>
      </c>
      <c r="E176" s="17" t="s">
        <v>16</v>
      </c>
    </row>
    <row r="177" spans="2:5" ht="23.25" customHeight="1" x14ac:dyDescent="0.25">
      <c r="B177" s="57" t="s">
        <v>96</v>
      </c>
      <c r="C177" s="18" t="s">
        <v>3</v>
      </c>
      <c r="D177" s="38">
        <f>D178+D179</f>
        <v>0</v>
      </c>
      <c r="E177" s="19">
        <f>E178+E179</f>
        <v>0</v>
      </c>
    </row>
    <row r="178" spans="2:5" ht="18.75" customHeight="1" x14ac:dyDescent="0.25">
      <c r="B178" s="57"/>
      <c r="C178" s="1" t="s">
        <v>4</v>
      </c>
      <c r="D178" s="38">
        <v>0</v>
      </c>
      <c r="E178" s="51">
        <v>0</v>
      </c>
    </row>
    <row r="179" spans="2:5" ht="18.75" customHeight="1" x14ac:dyDescent="0.25">
      <c r="B179" s="57"/>
      <c r="C179" s="1" t="s">
        <v>5</v>
      </c>
      <c r="D179" s="38">
        <v>0</v>
      </c>
      <c r="E179" s="51">
        <v>0</v>
      </c>
    </row>
    <row r="180" spans="2:5" ht="77.25" customHeight="1" x14ac:dyDescent="0.25">
      <c r="B180" s="58"/>
      <c r="C180" s="12" t="s">
        <v>105</v>
      </c>
      <c r="D180" s="15">
        <v>3</v>
      </c>
      <c r="E180" s="17">
        <v>3</v>
      </c>
    </row>
    <row r="181" spans="2:5" ht="23.25" customHeight="1" x14ac:dyDescent="0.25">
      <c r="B181" s="57" t="s">
        <v>95</v>
      </c>
      <c r="C181" s="18" t="s">
        <v>3</v>
      </c>
      <c r="D181" s="38">
        <f>D182+D183</f>
        <v>1760</v>
      </c>
      <c r="E181" s="19">
        <f>E182+E183+E184</f>
        <v>1672.6662100000001</v>
      </c>
    </row>
    <row r="182" spans="2:5" ht="18.75" customHeight="1" x14ac:dyDescent="0.25">
      <c r="B182" s="57"/>
      <c r="C182" s="1" t="s">
        <v>4</v>
      </c>
      <c r="D182" s="38">
        <v>176</v>
      </c>
      <c r="E182" s="51">
        <v>0</v>
      </c>
    </row>
    <row r="183" spans="2:5" ht="18.75" customHeight="1" x14ac:dyDescent="0.25">
      <c r="B183" s="57"/>
      <c r="C183" s="1" t="s">
        <v>5</v>
      </c>
      <c r="D183" s="38">
        <v>1584</v>
      </c>
      <c r="E183" s="51">
        <v>1496.6662100000001</v>
      </c>
    </row>
    <row r="184" spans="2:5" ht="18.75" customHeight="1" x14ac:dyDescent="0.25">
      <c r="B184" s="57"/>
      <c r="C184" s="1" t="s">
        <v>18</v>
      </c>
      <c r="D184" s="38">
        <v>0</v>
      </c>
      <c r="E184" s="51">
        <v>176</v>
      </c>
    </row>
    <row r="185" spans="2:5" ht="77.25" customHeight="1" x14ac:dyDescent="0.25">
      <c r="B185" s="58"/>
      <c r="C185" s="47" t="s">
        <v>93</v>
      </c>
      <c r="D185" s="16" t="s">
        <v>16</v>
      </c>
      <c r="E185" s="17" t="s">
        <v>16</v>
      </c>
    </row>
    <row r="186" spans="2:5" ht="23.25" customHeight="1" x14ac:dyDescent="0.25">
      <c r="B186" s="57" t="s">
        <v>94</v>
      </c>
      <c r="C186" s="18" t="s">
        <v>3</v>
      </c>
      <c r="D186" s="38">
        <f>D187+D188</f>
        <v>1200</v>
      </c>
      <c r="E186" s="19">
        <f>E187+E188+E189</f>
        <v>1200</v>
      </c>
    </row>
    <row r="187" spans="2:5" ht="18.75" customHeight="1" x14ac:dyDescent="0.25">
      <c r="B187" s="57"/>
      <c r="C187" s="1" t="s">
        <v>4</v>
      </c>
      <c r="D187" s="38">
        <v>120</v>
      </c>
      <c r="E187" s="38">
        <v>0</v>
      </c>
    </row>
    <row r="188" spans="2:5" ht="18.75" customHeight="1" x14ac:dyDescent="0.25">
      <c r="B188" s="57"/>
      <c r="C188" s="1" t="s">
        <v>5</v>
      </c>
      <c r="D188" s="38">
        <v>1080</v>
      </c>
      <c r="E188" s="38">
        <v>1080</v>
      </c>
    </row>
    <row r="189" spans="2:5" ht="18.75" customHeight="1" x14ac:dyDescent="0.25">
      <c r="B189" s="57"/>
      <c r="C189" s="1" t="s">
        <v>18</v>
      </c>
      <c r="D189" s="38">
        <v>0</v>
      </c>
      <c r="E189" s="51">
        <v>120</v>
      </c>
    </row>
    <row r="190" spans="2:5" ht="77.25" customHeight="1" x14ac:dyDescent="0.25">
      <c r="B190" s="58"/>
      <c r="C190" s="47" t="s">
        <v>93</v>
      </c>
      <c r="D190" s="16" t="s">
        <v>16</v>
      </c>
      <c r="E190" s="17" t="s">
        <v>16</v>
      </c>
    </row>
    <row r="191" spans="2:5" ht="23.25" customHeight="1" x14ac:dyDescent="0.25">
      <c r="B191" s="57" t="s">
        <v>92</v>
      </c>
      <c r="C191" s="18" t="s">
        <v>3</v>
      </c>
      <c r="D191" s="38">
        <f>D192+D193</f>
        <v>2000</v>
      </c>
      <c r="E191" s="19">
        <f>E192+E193+E194</f>
        <v>1904.3091099999999</v>
      </c>
    </row>
    <row r="192" spans="2:5" ht="18.75" customHeight="1" x14ac:dyDescent="0.25">
      <c r="B192" s="57"/>
      <c r="C192" s="1" t="s">
        <v>4</v>
      </c>
      <c r="D192" s="38">
        <v>200</v>
      </c>
      <c r="E192" s="51">
        <v>0</v>
      </c>
    </row>
    <row r="193" spans="2:5" ht="18.75" customHeight="1" x14ac:dyDescent="0.25">
      <c r="B193" s="57"/>
      <c r="C193" s="1" t="s">
        <v>5</v>
      </c>
      <c r="D193" s="38">
        <v>1800</v>
      </c>
      <c r="E193" s="51">
        <v>1704.3091099999999</v>
      </c>
    </row>
    <row r="194" spans="2:5" ht="18.75" customHeight="1" x14ac:dyDescent="0.25">
      <c r="B194" s="57"/>
      <c r="C194" s="1" t="s">
        <v>18</v>
      </c>
      <c r="D194" s="38">
        <v>0</v>
      </c>
      <c r="E194" s="51">
        <v>200</v>
      </c>
    </row>
    <row r="195" spans="2:5" ht="77.25" customHeight="1" x14ac:dyDescent="0.25">
      <c r="B195" s="58"/>
      <c r="C195" s="47" t="s">
        <v>93</v>
      </c>
      <c r="D195" s="16" t="s">
        <v>16</v>
      </c>
      <c r="E195" s="17" t="s">
        <v>16</v>
      </c>
    </row>
    <row r="196" spans="2:5" ht="24.75" customHeight="1" x14ac:dyDescent="0.25">
      <c r="B196" s="57" t="s">
        <v>90</v>
      </c>
      <c r="C196" s="18" t="s">
        <v>3</v>
      </c>
      <c r="D196" s="38">
        <f>D197+D198</f>
        <v>1500</v>
      </c>
      <c r="E196" s="19">
        <f>E197+E198</f>
        <v>1300.5175000000002</v>
      </c>
    </row>
    <row r="197" spans="2:5" ht="20.25" customHeight="1" x14ac:dyDescent="0.25">
      <c r="B197" s="57"/>
      <c r="C197" s="1" t="s">
        <v>4</v>
      </c>
      <c r="D197" s="38">
        <v>135.00004000000001</v>
      </c>
      <c r="E197" s="19">
        <v>117.04661</v>
      </c>
    </row>
    <row r="198" spans="2:5" ht="20.25" customHeight="1" x14ac:dyDescent="0.25">
      <c r="B198" s="57"/>
      <c r="C198" s="1" t="s">
        <v>5</v>
      </c>
      <c r="D198" s="38">
        <v>1364.9999600000001</v>
      </c>
      <c r="E198" s="19">
        <v>1183.4708900000001</v>
      </c>
    </row>
    <row r="199" spans="2:5" ht="44.25" customHeight="1" x14ac:dyDescent="0.25">
      <c r="B199" s="58"/>
      <c r="C199" s="12" t="s">
        <v>91</v>
      </c>
      <c r="D199" s="15">
        <v>1</v>
      </c>
      <c r="E199" s="17">
        <v>1</v>
      </c>
    </row>
    <row r="200" spans="2:5" ht="24.75" customHeight="1" x14ac:dyDescent="0.25">
      <c r="B200" s="57" t="s">
        <v>89</v>
      </c>
      <c r="C200" s="18" t="s">
        <v>3</v>
      </c>
      <c r="D200" s="38">
        <f>D201+D202</f>
        <v>1500</v>
      </c>
      <c r="E200" s="19">
        <f>E201+E202</f>
        <v>1038.0112799999999</v>
      </c>
    </row>
    <row r="201" spans="2:5" ht="20.25" customHeight="1" x14ac:dyDescent="0.25">
      <c r="B201" s="57"/>
      <c r="C201" s="1" t="s">
        <v>4</v>
      </c>
      <c r="D201" s="38">
        <v>135.00004000000001</v>
      </c>
      <c r="E201" s="51">
        <v>93.421049999999994</v>
      </c>
    </row>
    <row r="202" spans="2:5" ht="20.25" customHeight="1" x14ac:dyDescent="0.25">
      <c r="B202" s="57"/>
      <c r="C202" s="1" t="s">
        <v>5</v>
      </c>
      <c r="D202" s="38">
        <v>1364.9999600000001</v>
      </c>
      <c r="E202" s="51">
        <v>944.59023000000002</v>
      </c>
    </row>
    <row r="203" spans="2:5" ht="59.25" customHeight="1" x14ac:dyDescent="0.25">
      <c r="B203" s="58"/>
      <c r="C203" s="47" t="s">
        <v>88</v>
      </c>
      <c r="D203" s="16" t="s">
        <v>16</v>
      </c>
      <c r="E203" s="17" t="s">
        <v>16</v>
      </c>
    </row>
    <row r="204" spans="2:5" ht="24.75" customHeight="1" x14ac:dyDescent="0.25">
      <c r="B204" s="57" t="s">
        <v>87</v>
      </c>
      <c r="C204" s="18" t="s">
        <v>3</v>
      </c>
      <c r="D204" s="38">
        <f>D205+D206</f>
        <v>4000.0000099999997</v>
      </c>
      <c r="E204" s="19">
        <f>E205+E206</f>
        <v>3320</v>
      </c>
    </row>
    <row r="205" spans="2:5" ht="20.25" customHeight="1" x14ac:dyDescent="0.25">
      <c r="B205" s="57"/>
      <c r="C205" s="1" t="s">
        <v>4</v>
      </c>
      <c r="D205" s="38">
        <v>360.00011000000001</v>
      </c>
      <c r="E205" s="51">
        <v>298.80009999999999</v>
      </c>
    </row>
    <row r="206" spans="2:5" ht="20.25" customHeight="1" x14ac:dyDescent="0.25">
      <c r="B206" s="57"/>
      <c r="C206" s="1" t="s">
        <v>5</v>
      </c>
      <c r="D206" s="38">
        <v>3639.9998999999998</v>
      </c>
      <c r="E206" s="51">
        <v>3021.1999000000001</v>
      </c>
    </row>
    <row r="207" spans="2:5" ht="58.5" customHeight="1" x14ac:dyDescent="0.25">
      <c r="B207" s="58"/>
      <c r="C207" s="47" t="s">
        <v>88</v>
      </c>
      <c r="D207" s="16" t="s">
        <v>16</v>
      </c>
      <c r="E207" s="17" t="s">
        <v>16</v>
      </c>
    </row>
    <row r="208" spans="2:5" ht="23.25" customHeight="1" x14ac:dyDescent="0.25">
      <c r="B208" s="57" t="s">
        <v>85</v>
      </c>
      <c r="C208" s="18" t="s">
        <v>3</v>
      </c>
      <c r="D208" s="38">
        <f>D209+D210</f>
        <v>3500</v>
      </c>
      <c r="E208" s="38">
        <f>E209+E210</f>
        <v>3253.17488</v>
      </c>
    </row>
    <row r="209" spans="2:5" ht="21" customHeight="1" x14ac:dyDescent="0.25">
      <c r="B209" s="57"/>
      <c r="C209" s="1" t="s">
        <v>4</v>
      </c>
      <c r="D209" s="38">
        <v>315.00009999999997</v>
      </c>
      <c r="E209" s="51">
        <v>292.78582999999998</v>
      </c>
    </row>
    <row r="210" spans="2:5" ht="21" customHeight="1" x14ac:dyDescent="0.25">
      <c r="B210" s="57"/>
      <c r="C210" s="1" t="s">
        <v>5</v>
      </c>
      <c r="D210" s="38">
        <v>3184.9998999999998</v>
      </c>
      <c r="E210" s="51">
        <v>2960.3890500000002</v>
      </c>
    </row>
    <row r="211" spans="2:5" ht="49.5" customHeight="1" x14ac:dyDescent="0.25">
      <c r="B211" s="73"/>
      <c r="C211" s="12" t="s">
        <v>86</v>
      </c>
      <c r="D211" s="15">
        <v>1</v>
      </c>
      <c r="E211" s="17">
        <v>1</v>
      </c>
    </row>
    <row r="212" spans="2:5" ht="21" customHeight="1" x14ac:dyDescent="0.25">
      <c r="B212" s="57" t="s">
        <v>83</v>
      </c>
      <c r="C212" s="18" t="s">
        <v>3</v>
      </c>
      <c r="D212" s="38">
        <f>D213+D214</f>
        <v>2711.5167999999999</v>
      </c>
      <c r="E212" s="38">
        <f>E213+E214</f>
        <v>1857.38903</v>
      </c>
    </row>
    <row r="213" spans="2:5" ht="19.5" customHeight="1" x14ac:dyDescent="0.25">
      <c r="B213" s="57"/>
      <c r="C213" s="1" t="s">
        <v>4</v>
      </c>
      <c r="D213" s="38">
        <v>244.03641999999999</v>
      </c>
      <c r="E213" s="51">
        <v>167.16506999999999</v>
      </c>
    </row>
    <row r="214" spans="2:5" ht="19.5" customHeight="1" x14ac:dyDescent="0.25">
      <c r="B214" s="57"/>
      <c r="C214" s="1" t="s">
        <v>5</v>
      </c>
      <c r="D214" s="38">
        <v>2467.48038</v>
      </c>
      <c r="E214" s="51">
        <v>1690.22396</v>
      </c>
    </row>
    <row r="215" spans="2:5" ht="61.5" customHeight="1" x14ac:dyDescent="0.25">
      <c r="B215" s="73"/>
      <c r="C215" s="12" t="s">
        <v>84</v>
      </c>
      <c r="D215" s="15">
        <v>1</v>
      </c>
      <c r="E215" s="17">
        <v>1</v>
      </c>
    </row>
    <row r="216" spans="2:5" ht="23.25" customHeight="1" x14ac:dyDescent="0.25">
      <c r="B216" s="57" t="s">
        <v>82</v>
      </c>
      <c r="C216" s="18" t="s">
        <v>3</v>
      </c>
      <c r="D216" s="38">
        <f>D217+D218</f>
        <v>0</v>
      </c>
      <c r="E216" s="19">
        <f>E217+E218+E219</f>
        <v>11005.48998</v>
      </c>
    </row>
    <row r="217" spans="2:5" ht="21" customHeight="1" x14ac:dyDescent="0.25">
      <c r="B217" s="57"/>
      <c r="C217" s="1" t="s">
        <v>4</v>
      </c>
      <c r="D217" s="38">
        <v>0</v>
      </c>
      <c r="E217" s="51">
        <f>(1000569.98+4920)/1000</f>
        <v>1005.4899799999999</v>
      </c>
    </row>
    <row r="218" spans="2:5" ht="21" customHeight="1" x14ac:dyDescent="0.25">
      <c r="B218" s="57"/>
      <c r="C218" s="1" t="s">
        <v>5</v>
      </c>
      <c r="D218" s="38">
        <v>0</v>
      </c>
      <c r="E218" s="51">
        <v>500</v>
      </c>
    </row>
    <row r="219" spans="2:5" ht="21" customHeight="1" x14ac:dyDescent="0.25">
      <c r="B219" s="57"/>
      <c r="C219" s="1" t="s">
        <v>10</v>
      </c>
      <c r="D219" s="38">
        <v>0</v>
      </c>
      <c r="E219" s="51">
        <v>9500</v>
      </c>
    </row>
    <row r="220" spans="2:5" ht="76.5" customHeight="1" x14ac:dyDescent="0.25">
      <c r="B220" s="73"/>
      <c r="C220" s="12" t="s">
        <v>106</v>
      </c>
      <c r="D220" s="16" t="s">
        <v>24</v>
      </c>
      <c r="E220" s="17">
        <v>13</v>
      </c>
    </row>
    <row r="221" spans="2:5" ht="24" customHeight="1" x14ac:dyDescent="0.25">
      <c r="B221" s="53" t="s">
        <v>61</v>
      </c>
      <c r="C221" s="7" t="s">
        <v>3</v>
      </c>
      <c r="D221" s="37">
        <f>D222+D223</f>
        <v>8429.754280000001</v>
      </c>
      <c r="E221" s="8">
        <f>E222+E223</f>
        <v>0</v>
      </c>
    </row>
    <row r="222" spans="2:5" ht="24" customHeight="1" x14ac:dyDescent="0.25">
      <c r="B222" s="54"/>
      <c r="C222" s="10" t="s">
        <v>4</v>
      </c>
      <c r="D222" s="37">
        <f>D229+D233+D240+D237</f>
        <v>8429.754280000001</v>
      </c>
      <c r="E222" s="37">
        <f>E229+E233+E240+E237</f>
        <v>0</v>
      </c>
    </row>
    <row r="223" spans="2:5" ht="24" customHeight="1" x14ac:dyDescent="0.25">
      <c r="B223" s="54"/>
      <c r="C223" s="10" t="s">
        <v>5</v>
      </c>
      <c r="D223" s="37">
        <f>D230+D234</f>
        <v>0</v>
      </c>
      <c r="E223" s="37">
        <f>E230+E234</f>
        <v>0</v>
      </c>
    </row>
    <row r="224" spans="2:5" ht="88.5" customHeight="1" x14ac:dyDescent="0.25">
      <c r="B224" s="54"/>
      <c r="C224" s="47" t="s">
        <v>62</v>
      </c>
      <c r="D224" s="41">
        <v>1</v>
      </c>
      <c r="E224" s="42">
        <f>E231</f>
        <v>0</v>
      </c>
    </row>
    <row r="225" spans="2:9" ht="76.5" customHeight="1" x14ac:dyDescent="0.25">
      <c r="B225" s="54"/>
      <c r="C225" s="47" t="s">
        <v>63</v>
      </c>
      <c r="D225" s="41">
        <v>1</v>
      </c>
      <c r="E225" s="42">
        <f>E235</f>
        <v>0</v>
      </c>
    </row>
    <row r="226" spans="2:9" ht="76.5" customHeight="1" x14ac:dyDescent="0.25">
      <c r="B226" s="82"/>
      <c r="C226" s="47" t="s">
        <v>107</v>
      </c>
      <c r="D226" s="41">
        <v>1</v>
      </c>
      <c r="E226" s="41">
        <v>0</v>
      </c>
    </row>
    <row r="227" spans="2:9" ht="57" customHeight="1" x14ac:dyDescent="0.25">
      <c r="B227" s="83"/>
      <c r="C227" s="47" t="s">
        <v>108</v>
      </c>
      <c r="D227" s="41">
        <v>100</v>
      </c>
      <c r="E227" s="41">
        <v>0</v>
      </c>
    </row>
    <row r="228" spans="2:9" ht="21" customHeight="1" x14ac:dyDescent="0.25">
      <c r="B228" s="57" t="s">
        <v>38</v>
      </c>
      <c r="C228" s="18" t="s">
        <v>3</v>
      </c>
      <c r="D228" s="16">
        <f>D229+D230</f>
        <v>3224.4942799999999</v>
      </c>
      <c r="E228" s="16">
        <f>E229+E230</f>
        <v>0</v>
      </c>
    </row>
    <row r="229" spans="2:9" ht="16.5" x14ac:dyDescent="0.25">
      <c r="B229" s="57"/>
      <c r="C229" s="1" t="s">
        <v>4</v>
      </c>
      <c r="D229" s="16">
        <v>3224.4942799999999</v>
      </c>
      <c r="E229" s="16">
        <v>0</v>
      </c>
    </row>
    <row r="230" spans="2:9" ht="16.5" x14ac:dyDescent="0.25">
      <c r="B230" s="57"/>
      <c r="C230" s="1" t="s">
        <v>5</v>
      </c>
      <c r="D230" s="16">
        <v>0</v>
      </c>
      <c r="E230" s="16">
        <v>0</v>
      </c>
    </row>
    <row r="231" spans="2:9" ht="85.5" customHeight="1" x14ac:dyDescent="0.25">
      <c r="B231" s="58"/>
      <c r="C231" s="47" t="s">
        <v>62</v>
      </c>
      <c r="D231" s="41">
        <v>1</v>
      </c>
      <c r="E231" s="41">
        <v>0</v>
      </c>
    </row>
    <row r="232" spans="2:9" s="33" customFormat="1" ht="21" customHeight="1" x14ac:dyDescent="0.3">
      <c r="B232" s="57" t="s">
        <v>37</v>
      </c>
      <c r="C232" s="18" t="s">
        <v>3</v>
      </c>
      <c r="D232" s="16">
        <f>D233+D234</f>
        <v>1500</v>
      </c>
      <c r="E232" s="16">
        <f>E233+E234</f>
        <v>0</v>
      </c>
      <c r="F232" s="3"/>
      <c r="G232" s="3"/>
      <c r="H232" s="3"/>
      <c r="I232" s="3"/>
    </row>
    <row r="233" spans="2:9" ht="16.5" x14ac:dyDescent="0.25">
      <c r="B233" s="57"/>
      <c r="C233" s="1" t="s">
        <v>4</v>
      </c>
      <c r="D233" s="16">
        <v>1500</v>
      </c>
      <c r="E233" s="16">
        <v>0</v>
      </c>
    </row>
    <row r="234" spans="2:9" ht="16.5" x14ac:dyDescent="0.25">
      <c r="B234" s="57"/>
      <c r="C234" s="1" t="s">
        <v>5</v>
      </c>
      <c r="D234" s="16">
        <v>0</v>
      </c>
      <c r="E234" s="16">
        <v>0</v>
      </c>
    </row>
    <row r="235" spans="2:9" ht="73.5" customHeight="1" x14ac:dyDescent="0.25">
      <c r="B235" s="58"/>
      <c r="C235" s="47" t="s">
        <v>63</v>
      </c>
      <c r="D235" s="41">
        <v>1</v>
      </c>
      <c r="E235" s="41">
        <v>0</v>
      </c>
    </row>
    <row r="236" spans="2:9" s="33" customFormat="1" ht="21" customHeight="1" x14ac:dyDescent="0.3">
      <c r="B236" s="57" t="s">
        <v>81</v>
      </c>
      <c r="C236" s="18" t="s">
        <v>3</v>
      </c>
      <c r="D236" s="16">
        <f>D237</f>
        <v>3600.76</v>
      </c>
      <c r="E236" s="16">
        <f>E237</f>
        <v>0</v>
      </c>
      <c r="F236" s="3"/>
      <c r="G236" s="3"/>
      <c r="H236" s="3"/>
      <c r="I236" s="3"/>
    </row>
    <row r="237" spans="2:9" ht="16.5" x14ac:dyDescent="0.25">
      <c r="B237" s="57"/>
      <c r="C237" s="1" t="s">
        <v>4</v>
      </c>
      <c r="D237" s="16">
        <v>3600.76</v>
      </c>
      <c r="E237" s="16">
        <v>0</v>
      </c>
    </row>
    <row r="238" spans="2:9" ht="72" customHeight="1" x14ac:dyDescent="0.25">
      <c r="B238" s="58"/>
      <c r="C238" s="47" t="s">
        <v>107</v>
      </c>
      <c r="D238" s="41">
        <v>1</v>
      </c>
      <c r="E238" s="41">
        <v>0</v>
      </c>
    </row>
    <row r="239" spans="2:9" s="33" customFormat="1" ht="21" customHeight="1" x14ac:dyDescent="0.3">
      <c r="B239" s="57" t="s">
        <v>80</v>
      </c>
      <c r="C239" s="18" t="s">
        <v>3</v>
      </c>
      <c r="D239" s="16">
        <f>D240</f>
        <v>104.5</v>
      </c>
      <c r="E239" s="16">
        <f>E240</f>
        <v>0</v>
      </c>
      <c r="F239" s="3"/>
      <c r="G239" s="3"/>
      <c r="H239" s="3"/>
      <c r="I239" s="3"/>
    </row>
    <row r="240" spans="2:9" ht="16.5" x14ac:dyDescent="0.25">
      <c r="B240" s="57"/>
      <c r="C240" s="1" t="s">
        <v>4</v>
      </c>
      <c r="D240" s="16">
        <v>104.5</v>
      </c>
      <c r="E240" s="16">
        <v>0</v>
      </c>
    </row>
    <row r="241" spans="2:5" ht="56.25" customHeight="1" x14ac:dyDescent="0.25">
      <c r="B241" s="58"/>
      <c r="C241" s="47" t="s">
        <v>108</v>
      </c>
      <c r="D241" s="41">
        <v>100</v>
      </c>
      <c r="E241" s="41">
        <v>0</v>
      </c>
    </row>
    <row r="245" spans="2:5" ht="20.25" x14ac:dyDescent="0.3">
      <c r="B245" s="2" t="s">
        <v>35</v>
      </c>
      <c r="C245" s="3"/>
      <c r="D245" s="39" t="s">
        <v>36</v>
      </c>
      <c r="E245" s="3"/>
    </row>
  </sheetData>
  <mergeCells count="59">
    <mergeCell ref="B72:B76"/>
    <mergeCell ref="B77:B80"/>
    <mergeCell ref="B99:B101"/>
    <mergeCell ref="B102:B104"/>
    <mergeCell ref="B105:B107"/>
    <mergeCell ref="B81:B86"/>
    <mergeCell ref="B152:B154"/>
    <mergeCell ref="B137:B151"/>
    <mergeCell ref="B132:B136"/>
    <mergeCell ref="B239:B241"/>
    <mergeCell ref="B236:B238"/>
    <mergeCell ref="B221:B227"/>
    <mergeCell ref="B186:B190"/>
    <mergeCell ref="B200:B203"/>
    <mergeCell ref="B196:B199"/>
    <mergeCell ref="B232:B235"/>
    <mergeCell ref="B216:B220"/>
    <mergeCell ref="B228:B231"/>
    <mergeCell ref="B204:B207"/>
    <mergeCell ref="B208:B211"/>
    <mergeCell ref="B212:B215"/>
    <mergeCell ref="B191:B195"/>
    <mergeCell ref="B181:B185"/>
    <mergeCell ref="B177:B180"/>
    <mergeCell ref="B49:B51"/>
    <mergeCell ref="B108:B111"/>
    <mergeCell ref="B40:B48"/>
    <mergeCell ref="B58:B61"/>
    <mergeCell ref="B96:B98"/>
    <mergeCell ref="B87:B89"/>
    <mergeCell ref="B171:B173"/>
    <mergeCell ref="B90:B92"/>
    <mergeCell ref="B93:B95"/>
    <mergeCell ref="B121:B125"/>
    <mergeCell ref="B168:B170"/>
    <mergeCell ref="B52:B54"/>
    <mergeCell ref="B174:B176"/>
    <mergeCell ref="B129:B131"/>
    <mergeCell ref="D1:E1"/>
    <mergeCell ref="B5:B6"/>
    <mergeCell ref="C5:C6"/>
    <mergeCell ref="B3:E3"/>
    <mergeCell ref="D5:E5"/>
    <mergeCell ref="B8:B19"/>
    <mergeCell ref="B158:B161"/>
    <mergeCell ref="B155:B157"/>
    <mergeCell ref="B165:B167"/>
    <mergeCell ref="B112:B120"/>
    <mergeCell ref="B126:B128"/>
    <mergeCell ref="B162:B164"/>
    <mergeCell ref="B28:B31"/>
    <mergeCell ref="B24:B27"/>
    <mergeCell ref="B20:B23"/>
    <mergeCell ref="B66:B68"/>
    <mergeCell ref="B32:B35"/>
    <mergeCell ref="B62:B65"/>
    <mergeCell ref="B36:B39"/>
    <mergeCell ref="B55:B57"/>
    <mergeCell ref="B69:B71"/>
  </mergeCells>
  <pageMargins left="0.39370078740157483" right="0.15748031496062992" top="0.6692913385826772" bottom="0.59055118110236227" header="0.55118110236220474" footer="0.51181102362204722"/>
  <pageSetup paperSize="9" scale="54" orientation="portrait" r:id="rId1"/>
  <rowBreaks count="7" manualBreakCount="7">
    <brk id="31" max="4" man="1"/>
    <brk id="65" max="4" man="1"/>
    <brk id="107" max="4" man="1"/>
    <brk id="125" max="4" man="1"/>
    <brk id="151" max="4" man="1"/>
    <brk id="194" max="4" man="1"/>
    <brk id="231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Красильникова Жанна Александровна</dc:creator>
  <cp:lastModifiedBy>Губанова Анастасия Александровна</cp:lastModifiedBy>
  <cp:lastPrinted>2026-03-10T03:46:24Z</cp:lastPrinted>
  <dcterms:created xsi:type="dcterms:W3CDTF">2020-01-22T05:09:04Z</dcterms:created>
  <dcterms:modified xsi:type="dcterms:W3CDTF">2026-03-10T03:47:51Z</dcterms:modified>
</cp:coreProperties>
</file>