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ы за 2022,2023,2024,2025\2025 год\ООС — 2025\!Пост.№-па от _ООС\"/>
    </mc:Choice>
  </mc:AlternateContent>
  <bookViews>
    <workbookView xWindow="0" yWindow="0" windowWidth="24000" windowHeight="9600"/>
  </bookViews>
  <sheets>
    <sheet name="ресур. обесп." sheetId="1" r:id="rId1"/>
  </sheets>
  <definedNames>
    <definedName name="_xlnm.Print_Titles" localSheetId="0">'ресур. обесп.'!$6:$7</definedName>
    <definedName name="_xlnm.Print_Area" localSheetId="0">'ресур. обесп.'!$A$1:$K$41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9" i="1" l="1"/>
  <c r="E19" i="1"/>
  <c r="E14" i="1"/>
  <c r="E12" i="1" s="1"/>
  <c r="F12" i="1" l="1"/>
  <c r="E27" i="1"/>
  <c r="F32" i="1" l="1"/>
  <c r="F27" i="1"/>
  <c r="F25" i="1"/>
  <c r="F30" i="1" l="1"/>
  <c r="F10" i="1"/>
  <c r="E10" i="1"/>
  <c r="E32" i="1"/>
  <c r="E30" i="1"/>
  <c r="G30" i="1"/>
  <c r="G31" i="1"/>
  <c r="G33" i="1"/>
  <c r="G20" i="1"/>
  <c r="G21" i="1"/>
  <c r="F9" i="1" l="1"/>
  <c r="G17" i="1"/>
  <c r="G24" i="1" l="1"/>
  <c r="G35" i="1"/>
  <c r="F11" i="1" l="1"/>
  <c r="G19" i="1" l="1"/>
  <c r="G37" i="1"/>
  <c r="E25" i="1"/>
  <c r="E9" i="1" s="1"/>
  <c r="F8" i="1" l="1"/>
  <c r="G18" i="1"/>
  <c r="G16" i="1"/>
  <c r="E11" i="1" l="1"/>
  <c r="G11" i="1" s="1"/>
  <c r="G23" i="1"/>
  <c r="G22" i="1"/>
  <c r="G34" i="1" l="1"/>
  <c r="G36" i="1"/>
  <c r="G25" i="1" l="1"/>
  <c r="G29" i="1" l="1"/>
  <c r="E8" i="1" l="1"/>
  <c r="G14" i="1"/>
  <c r="G12" i="1" l="1"/>
  <c r="G26" i="1"/>
  <c r="G8" i="1" l="1"/>
  <c r="G9" i="1"/>
  <c r="G32" i="1" l="1"/>
  <c r="G15" i="1" l="1"/>
  <c r="G27" i="1" l="1"/>
</calcChain>
</file>

<file path=xl/sharedStrings.xml><?xml version="1.0" encoding="utf-8"?>
<sst xmlns="http://schemas.openxmlformats.org/spreadsheetml/2006/main" count="179" uniqueCount="100">
  <si>
    <t>№ п/п</t>
  </si>
  <si>
    <t>Источник финансирования</t>
  </si>
  <si>
    <t>Наименование показателя объема мероприятия, единица измерения</t>
  </si>
  <si>
    <t>Обоснование причин отклонения (при наличии)</t>
  </si>
  <si>
    <t>*</t>
  </si>
  <si>
    <t>2.</t>
  </si>
  <si>
    <t>1.</t>
  </si>
  <si>
    <t>2.1.</t>
  </si>
  <si>
    <t>3.</t>
  </si>
  <si>
    <t>3.1.</t>
  </si>
  <si>
    <t>3.2.</t>
  </si>
  <si>
    <t xml:space="preserve">местный бюджет </t>
  </si>
  <si>
    <t>5.</t>
  </si>
  <si>
    <t>5.1.</t>
  </si>
  <si>
    <t>5.2.</t>
  </si>
  <si>
    <t>5.3.</t>
  </si>
  <si>
    <t>1.1.</t>
  </si>
  <si>
    <t>Приложение 2</t>
  </si>
  <si>
    <t>к  Отчету о реализации Программы</t>
  </si>
  <si>
    <t xml:space="preserve"> Отчет об исполнении мероприятий муниципальной программы города Усолье-Сибирское                                 </t>
  </si>
  <si>
    <t>Отдел по жизнеобеспечению города комитета по городскому хозяйству  администрации города</t>
  </si>
  <si>
    <t>Основное мероприятие 1.1.                                           Уборка и улучшение санитарного состояния территории города Усолье-Сибирское</t>
  </si>
  <si>
    <t>1.1.1</t>
  </si>
  <si>
    <t>1.1.3</t>
  </si>
  <si>
    <t>Мероприятие 1.1.3. Содержание городских кладбищ</t>
  </si>
  <si>
    <t xml:space="preserve">   местный бюджет  </t>
  </si>
  <si>
    <t>Основное мероприятие 2.1.                                                         Озеленение территории города</t>
  </si>
  <si>
    <t>Основное мероприятие 3.2. Содержание водозаборных скважин</t>
  </si>
  <si>
    <t>МКУ "Служба г. Усолье-Сибирское по вопросам ГОЧС и ПБ"</t>
  </si>
  <si>
    <t>Основное мероприятие 5.2                                                                              Противопожарная пропаганда (баннеры, листовки, календари, магниты)</t>
  </si>
  <si>
    <t>Количество водозаборных скважин, содержание которых выполнено (ед.)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</si>
  <si>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</si>
  <si>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программы, участники подпрограммы</t>
  </si>
  <si>
    <t>Доля исполненных мероприятий по содержанию и озеленению объектов общего пользования, расположенных на территории города, от запланированных (%)</t>
  </si>
  <si>
    <t>1.1.2</t>
  </si>
  <si>
    <t>Отдел по благоустройству и экологии города комитета по городскому хозяйству  администрации города</t>
  </si>
  <si>
    <t>Основное мероприятие 1.4. Мероприятия по уничтожению дикорастущих наркосодержащих растений</t>
  </si>
  <si>
    <t xml:space="preserve">Всего </t>
  </si>
  <si>
    <t>областной бюджет</t>
  </si>
  <si>
    <t>местный бюджет</t>
  </si>
  <si>
    <t>Основное мероприятие 1.2. Создание и обслуживание мест (площадок) накопления твердых коммунальных отходов</t>
  </si>
  <si>
    <t>Доля исполненных мероприятий
по уборке и улучшению
санитарного состояния
территории города Усолье-
Сибирское, от запланированных (%)</t>
  </si>
  <si>
    <t>Доля уничтоженных очагов произрастания дикорастущих наркосодержащих растений, от количества таких очагов, выявленных гражданами, полицией (%)</t>
  </si>
  <si>
    <t>Протяженность
очищенного русла рек
Шелестиха,
Скипидарка (км.)</t>
  </si>
  <si>
    <t>Основное мероприятие
3.1. Мероприятия по
предотвращению разлива
рек Шелестиха,
Скипидарка</t>
  </si>
  <si>
    <t>Отдел по жизнеобеспечению города комитета по городскому хозяйству администрации города; Отдел по
благоустройству и
экологии комитета по
городскому хозяйству
администрации
города</t>
  </si>
  <si>
    <t>Количество
изготовленной
информации по
противопожарной
пропаганде (шт.)</t>
  </si>
  <si>
    <t xml:space="preserve">Протяженность
минерализованной
полосы, подлежащей
опашке и прочистке (км.)
</t>
  </si>
  <si>
    <t>1.2.</t>
  </si>
  <si>
    <t>Процент исполнения 
(гр 6/гр5*100) 
%</t>
  </si>
  <si>
    <t>Мероприятие 1.1.2 
Сбор, транспортирование и утилизация (захоронение) твердых коммунальных отходов с несанкционированных мест размещения отходов</t>
  </si>
  <si>
    <t>Мероприятие 1.1.1 
Уборка территории города Усолье-Сибирское в период месячника по санитарной очистке и общегородского субботника</t>
  </si>
  <si>
    <t>Мероприятие 1.2.2 
Обслуживание мест (площадок) накопления твердых коммунальных отходов</t>
  </si>
  <si>
    <t>1.4.</t>
  </si>
  <si>
    <t>Основное мероприятие 1.9. 
Проведение лабораторных исследований на территории города Усолье-Сибирское</t>
  </si>
  <si>
    <t>Количество проведенных лабораторных исследований на территории города Усолье-Сибирское (проб)</t>
  </si>
  <si>
    <t>Мероприятие 1.1.6 
Подбор павших животных на территории города Усолье-Сибирское</t>
  </si>
  <si>
    <t>Доля исполненных мероприятий по проектированию, восстановлению, содержанию полигона для размещения снежных масс, от запланированных, (%)</t>
  </si>
  <si>
    <t>Основное мероприятие 5.5. Мероприятия по обеспечению безопасности на водных объектах</t>
  </si>
  <si>
    <t>1.1.4.</t>
  </si>
  <si>
    <t>1.3.</t>
  </si>
  <si>
    <t>1.5.</t>
  </si>
  <si>
    <t>5.4.</t>
  </si>
  <si>
    <t>Количество изготовленных и установленных информационных аншлагов (знаков) (шт.)</t>
  </si>
  <si>
    <t>Основное мероприятие 1.11. 
Мероприятия по организации площадки для складирования отходов от зимней уборки на территории г. Усолье-Сибирское</t>
  </si>
  <si>
    <t>Основное мероприятие 5.3. 
Организация тушения лесных пожаров в границах города Усолье-Сибирское</t>
  </si>
  <si>
    <t>Основное мероприятие 5.7. 
Покос травянистой растительности</t>
  </si>
  <si>
    <t>Отдел по благоустройству и экологии комитета по городскому хозяйству администрации города</t>
  </si>
  <si>
    <t>Площадь скошенной травянистой растительности (100м2)</t>
  </si>
  <si>
    <t>5.5.</t>
  </si>
  <si>
    <t>Мэр города                                                                                                                                                                 М.В. Торопкин</t>
  </si>
  <si>
    <t xml:space="preserve"> "Охрана окружающей среды" на 2019-2027 годы за 2025 год                                                      </t>
  </si>
  <si>
    <t>Объем финансирования, предусмотренный на 2025 год, руб.</t>
  </si>
  <si>
    <t>Профинансировано за 2025 год, руб.</t>
  </si>
  <si>
    <t>Подпрограмма № 1 "Снижение экологической нагрузки на городскую среду города Усолье-Сибирское" на 2019-2027 годы</t>
  </si>
  <si>
    <t>Основное мероприятие 1.3 
Мероприятия по отлову и содержанию животных без владельцев</t>
  </si>
  <si>
    <t>Плановое значение показателя мероприятия на 2025 год</t>
  </si>
  <si>
    <t>Фактическое значение показателя мероприятия за 2025 год</t>
  </si>
  <si>
    <t>Количество
обслуживаемых мест
(площадок) накопления твердых
коммунальных
отходов (ед.)</t>
  </si>
  <si>
    <t>Основное мероприятие 4.3. 
Изготовление и установка информационных щитов (баннеров, аншлагов) на территории города Усолье-Сибирское</t>
  </si>
  <si>
    <r>
      <t xml:space="preserve">Подпрограмма № 4 </t>
    </r>
    <r>
      <rPr>
        <b/>
        <sz val="14"/>
        <rFont val="Calibri"/>
        <family val="2"/>
        <charset val="204"/>
      </rPr>
      <t>«</t>
    </r>
    <r>
      <rPr>
        <b/>
        <sz val="14"/>
        <rFont val="Times New Roman"/>
        <family val="1"/>
        <charset val="204"/>
      </rPr>
      <t>Экологическое образование населения</t>
    </r>
    <r>
      <rPr>
        <b/>
        <sz val="14"/>
        <rFont val="Calibri"/>
        <family val="2"/>
        <charset val="204"/>
      </rPr>
      <t>»</t>
    </r>
    <r>
      <rPr>
        <b/>
        <sz val="14"/>
        <rFont val="Times New Roman"/>
        <family val="1"/>
        <charset val="204"/>
      </rPr>
      <t xml:space="preserve"> на 2019-2027 годы </t>
    </r>
  </si>
  <si>
    <t>4.</t>
  </si>
  <si>
    <t>Отдел по благоустройству и экологии комитета по городскому хозяйству администрации города Усолье-Сибирское</t>
  </si>
  <si>
    <t>4.1.</t>
  </si>
  <si>
    <t>Подпрограмма № 3 «Развитие водохозяйственного комплекса» на 2019-2027 годы</t>
  </si>
  <si>
    <t>Подпрограмма № 2 «Озеленение территории города и восстановление природных ресурсов» на 2019-2027 годы</t>
  </si>
  <si>
    <t>Подпрограмма № 5 «Предотвращение чрезвычайных ситуаций и обеспечение пожарной безопасности» на 2019-2027 годы</t>
  </si>
  <si>
    <t xml:space="preserve"> Отклонение в финансировании в размере         
25 808,53 руб. -  экономия по результатам исполнения муниципального контракта.</t>
  </si>
  <si>
    <t xml:space="preserve"> Отклонение в финансировании в размере         
0,81 руб. -  экономия по результатам исполнения муниципального контракта.</t>
  </si>
  <si>
    <t>Отклонение в финансировании в размере 
198,00 руб. - экономия по результатам исполнения муниципального контракта.</t>
  </si>
  <si>
    <t>Отклонение в финансировании в размере 
94 746,19 руб. - экономия по результатам исполнения муниципального контракта.</t>
  </si>
  <si>
    <t>Отклонение в финансировании в размере 
14 509,41 руб. - экономия по результатам заключеных муниципальных контрактов.</t>
  </si>
  <si>
    <t>Отклонение в финансировании в размере 
435,48 руб. - экономия по результатам заключенных муниципальных контрактов.</t>
  </si>
  <si>
    <t xml:space="preserve">Муниципальная программа города Усолье-Сибирское 
«Охрана окружающей среды» на 2019 – 2027 годы </t>
  </si>
  <si>
    <t>1.2.1.</t>
  </si>
  <si>
    <t>1.6.</t>
  </si>
  <si>
    <t>Количество отловленных животных без владельцев (шт.)</t>
  </si>
  <si>
    <t>Количество изготовленных и установленных информационных щитов (баннеров, аншлагов) на территории города Усолье-Сибирское (шт.)</t>
  </si>
  <si>
    <t>Доля исполненных мероприятий по тушению лесных пожаров в границах города Усолье-Сибирское от запланированных (%).</t>
  </si>
  <si>
    <t>Основное мероприятие 5.1. Устройство и обновление противопожарных минерализованных полос на территории города Усолье-Сибирское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</si>
</sst>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Calibri"/>
      <family val="2"/>
      <scheme val="minor"/>
    </font>
    <font>
      <b/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49" fontId="10" fillId="0" borderId="0" xfId="0" applyNumberFormat="1" applyFont="1" applyAlignment="1"/>
    <xf numFmtId="0" fontId="1" fillId="0" borderId="0" xfId="0" applyFont="1"/>
    <xf numFmtId="49" fontId="10" fillId="0" borderId="0" xfId="0" applyNumberFormat="1" applyFont="1" applyBorder="1" applyAlignment="1">
      <alignment vertical="center" wrapText="1"/>
    </xf>
    <xf numFmtId="0" fontId="6" fillId="0" borderId="0" xfId="0" applyFont="1"/>
    <xf numFmtId="0" fontId="9" fillId="0" borderId="0" xfId="0" applyFont="1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8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4" fillId="2" borderId="0" xfId="0" applyFont="1" applyFill="1" applyAlignment="1"/>
    <xf numFmtId="0" fontId="9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/>
    <xf numFmtId="49" fontId="10" fillId="2" borderId="0" xfId="0" applyNumberFormat="1" applyFont="1" applyFill="1" applyAlignment="1"/>
    <xf numFmtId="4" fontId="10" fillId="2" borderId="0" xfId="0" applyNumberFormat="1" applyFont="1" applyFill="1" applyBorder="1" applyAlignment="1">
      <alignment vertical="center" wrapText="1"/>
    </xf>
    <xf numFmtId="49" fontId="10" fillId="2" borderId="0" xfId="0" applyNumberFormat="1" applyFont="1" applyFill="1" applyBorder="1" applyAlignment="1">
      <alignment vertical="center" wrapText="1"/>
    </xf>
    <xf numFmtId="4" fontId="5" fillId="2" borderId="0" xfId="0" applyNumberFormat="1" applyFont="1" applyFill="1"/>
    <xf numFmtId="4" fontId="1" fillId="2" borderId="0" xfId="0" applyNumberFormat="1" applyFont="1" applyFill="1"/>
    <xf numFmtId="0" fontId="6" fillId="2" borderId="0" xfId="0" applyFont="1" applyFill="1"/>
    <xf numFmtId="4" fontId="6" fillId="2" borderId="0" xfId="0" applyNumberFormat="1" applyFont="1" applyFill="1"/>
    <xf numFmtId="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/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4" fontId="5" fillId="2" borderId="0" xfId="0" applyNumberFormat="1" applyFont="1" applyFill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/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zoomScaleSheetLayoutView="50" workbookViewId="0">
      <selection activeCell="J21" sqref="J21"/>
    </sheetView>
  </sheetViews>
  <sheetFormatPr defaultRowHeight="18.75" x14ac:dyDescent="0.3"/>
  <cols>
    <col min="1" max="1" width="8.42578125" style="4" customWidth="1"/>
    <col min="2" max="2" width="36.42578125" style="4" customWidth="1"/>
    <col min="3" max="3" width="30.5703125" style="4" customWidth="1"/>
    <col min="4" max="4" width="23.42578125" style="4" customWidth="1"/>
    <col min="5" max="6" width="25.28515625" style="17" customWidth="1"/>
    <col min="7" max="7" width="19.42578125" style="17" customWidth="1"/>
    <col min="8" max="8" width="29.5703125" style="17" customWidth="1"/>
    <col min="9" max="10" width="17" style="18" customWidth="1"/>
    <col min="11" max="11" width="49.140625" style="17" customWidth="1"/>
    <col min="12" max="12" width="21.7109375" style="15" customWidth="1"/>
    <col min="13" max="13" width="27.42578125" style="16" customWidth="1"/>
    <col min="14" max="14" width="25.85546875" style="4" customWidth="1"/>
    <col min="15" max="16384" width="9.140625" style="4"/>
  </cols>
  <sheetData>
    <row r="1" spans="1:16" ht="24" customHeight="1" x14ac:dyDescent="0.3">
      <c r="A1" s="16"/>
      <c r="B1" s="16"/>
      <c r="C1" s="16"/>
      <c r="D1" s="16"/>
      <c r="K1" s="48" t="s">
        <v>17</v>
      </c>
    </row>
    <row r="2" spans="1:16" ht="21.75" customHeight="1" x14ac:dyDescent="0.35">
      <c r="A2" s="16"/>
      <c r="B2" s="16"/>
      <c r="C2" s="16"/>
      <c r="D2" s="16"/>
      <c r="J2" s="67" t="s">
        <v>18</v>
      </c>
      <c r="K2" s="68"/>
    </row>
    <row r="3" spans="1:16" s="7" customFormat="1" ht="33.75" customHeight="1" x14ac:dyDescent="0.3">
      <c r="A3" s="19"/>
      <c r="B3" s="69" t="s">
        <v>19</v>
      </c>
      <c r="C3" s="69"/>
      <c r="D3" s="69"/>
      <c r="E3" s="69"/>
      <c r="F3" s="69"/>
      <c r="G3" s="69"/>
      <c r="H3" s="69"/>
      <c r="I3" s="69"/>
      <c r="J3" s="69"/>
      <c r="K3" s="69"/>
      <c r="L3" s="29"/>
      <c r="M3" s="30"/>
      <c r="N3" s="6"/>
      <c r="O3" s="6"/>
      <c r="P3" s="6"/>
    </row>
    <row r="4" spans="1:16" s="7" customFormat="1" ht="24" customHeight="1" x14ac:dyDescent="0.3">
      <c r="A4" s="19"/>
      <c r="B4" s="70" t="s">
        <v>71</v>
      </c>
      <c r="C4" s="70"/>
      <c r="D4" s="70"/>
      <c r="E4" s="70"/>
      <c r="F4" s="70"/>
      <c r="G4" s="70"/>
      <c r="H4" s="70"/>
      <c r="I4" s="70"/>
      <c r="J4" s="70"/>
      <c r="K4" s="70"/>
      <c r="L4" s="31"/>
      <c r="M4" s="32"/>
      <c r="N4" s="8"/>
      <c r="O4" s="8"/>
      <c r="P4" s="8"/>
    </row>
    <row r="5" spans="1:16" s="7" customFormat="1" ht="18.75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48"/>
      <c r="L5" s="31"/>
      <c r="M5" s="32"/>
      <c r="N5" s="8"/>
      <c r="O5" s="8"/>
      <c r="P5" s="8"/>
    </row>
    <row r="6" spans="1:16" ht="114.75" customHeight="1" x14ac:dyDescent="0.3">
      <c r="A6" s="49" t="s">
        <v>0</v>
      </c>
      <c r="B6" s="49" t="s">
        <v>31</v>
      </c>
      <c r="C6" s="49" t="s">
        <v>32</v>
      </c>
      <c r="D6" s="49" t="s">
        <v>1</v>
      </c>
      <c r="E6" s="49" t="s">
        <v>72</v>
      </c>
      <c r="F6" s="49" t="s">
        <v>73</v>
      </c>
      <c r="G6" s="49" t="s">
        <v>49</v>
      </c>
      <c r="H6" s="49" t="s">
        <v>2</v>
      </c>
      <c r="I6" s="49" t="s">
        <v>76</v>
      </c>
      <c r="J6" s="49" t="s">
        <v>77</v>
      </c>
      <c r="K6" s="49" t="s">
        <v>3</v>
      </c>
    </row>
    <row r="7" spans="1:16" ht="25.5" customHeight="1" x14ac:dyDescent="0.3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</row>
    <row r="8" spans="1:16" ht="33" customHeight="1" x14ac:dyDescent="0.3">
      <c r="A8" s="71" t="s">
        <v>93</v>
      </c>
      <c r="B8" s="72"/>
      <c r="C8" s="72"/>
      <c r="D8" s="23" t="s">
        <v>37</v>
      </c>
      <c r="E8" s="24">
        <f>E9+E10</f>
        <v>37398410.869999997</v>
      </c>
      <c r="F8" s="24">
        <f>F9+F10</f>
        <v>37262712.450000003</v>
      </c>
      <c r="G8" s="24">
        <f t="shared" ref="G8:G9" si="0">F8/E8*100</f>
        <v>99.63715458265942</v>
      </c>
      <c r="H8" s="24" t="s">
        <v>4</v>
      </c>
      <c r="I8" s="24" t="s">
        <v>4</v>
      </c>
      <c r="J8" s="24" t="s">
        <v>4</v>
      </c>
      <c r="K8" s="24" t="s">
        <v>4</v>
      </c>
      <c r="M8" s="33"/>
    </row>
    <row r="9" spans="1:16" ht="33" customHeight="1" x14ac:dyDescent="0.3">
      <c r="A9" s="72"/>
      <c r="B9" s="72"/>
      <c r="C9" s="72"/>
      <c r="D9" s="51" t="s">
        <v>39</v>
      </c>
      <c r="E9" s="24">
        <f>E12+E25+E27+E30+E32</f>
        <v>37398410.869999997</v>
      </c>
      <c r="F9" s="24">
        <f>F12+F25+F27+F32+F30</f>
        <v>37262712.450000003</v>
      </c>
      <c r="G9" s="24">
        <f t="shared" si="0"/>
        <v>99.63715458265942</v>
      </c>
      <c r="H9" s="24" t="s">
        <v>4</v>
      </c>
      <c r="I9" s="24" t="s">
        <v>4</v>
      </c>
      <c r="J9" s="24" t="s">
        <v>4</v>
      </c>
      <c r="K9" s="24" t="s">
        <v>4</v>
      </c>
    </row>
    <row r="10" spans="1:16" ht="33" customHeight="1" x14ac:dyDescent="0.3">
      <c r="A10" s="72"/>
      <c r="B10" s="72"/>
      <c r="C10" s="72"/>
      <c r="D10" s="49" t="s">
        <v>38</v>
      </c>
      <c r="E10" s="24">
        <f>E13</f>
        <v>0</v>
      </c>
      <c r="F10" s="24">
        <f>F13</f>
        <v>0</v>
      </c>
      <c r="G10" s="24">
        <v>100</v>
      </c>
      <c r="H10" s="24" t="s">
        <v>4</v>
      </c>
      <c r="I10" s="24" t="s">
        <v>4</v>
      </c>
      <c r="J10" s="24" t="s">
        <v>4</v>
      </c>
      <c r="K10" s="24" t="s">
        <v>4</v>
      </c>
      <c r="N10" s="16"/>
    </row>
    <row r="11" spans="1:16" ht="33" customHeight="1" x14ac:dyDescent="0.3">
      <c r="A11" s="73" t="s">
        <v>6</v>
      </c>
      <c r="B11" s="71" t="s">
        <v>74</v>
      </c>
      <c r="C11" s="72"/>
      <c r="D11" s="23" t="s">
        <v>37</v>
      </c>
      <c r="E11" s="24">
        <f>E12+E13</f>
        <v>25203732.469999999</v>
      </c>
      <c r="F11" s="24">
        <f>F12+F13</f>
        <v>25093843.390000001</v>
      </c>
      <c r="G11" s="24">
        <f>F11/E11*100</f>
        <v>99.563996800351688</v>
      </c>
      <c r="H11" s="24" t="s">
        <v>4</v>
      </c>
      <c r="I11" s="24" t="s">
        <v>4</v>
      </c>
      <c r="J11" s="24" t="s">
        <v>4</v>
      </c>
      <c r="K11" s="24" t="s">
        <v>4</v>
      </c>
      <c r="N11" s="33"/>
    </row>
    <row r="12" spans="1:16" s="9" customFormat="1" ht="36" customHeight="1" x14ac:dyDescent="0.3">
      <c r="A12" s="72"/>
      <c r="B12" s="72"/>
      <c r="C12" s="72"/>
      <c r="D12" s="51" t="s">
        <v>39</v>
      </c>
      <c r="E12" s="24">
        <f>E14+E19+E21+E22+E23+E24</f>
        <v>25203732.469999999</v>
      </c>
      <c r="F12" s="24">
        <f>F14+F19+F21+F22+F23+F24</f>
        <v>25093843.390000001</v>
      </c>
      <c r="G12" s="24">
        <f>F12/E12*100</f>
        <v>99.563996800351688</v>
      </c>
      <c r="H12" s="24" t="s">
        <v>4</v>
      </c>
      <c r="I12" s="24" t="s">
        <v>4</v>
      </c>
      <c r="J12" s="24" t="s">
        <v>4</v>
      </c>
      <c r="K12" s="24" t="s">
        <v>4</v>
      </c>
      <c r="L12" s="34"/>
      <c r="M12" s="35"/>
    </row>
    <row r="13" spans="1:16" s="9" customFormat="1" ht="37.5" customHeight="1" x14ac:dyDescent="0.3">
      <c r="A13" s="72"/>
      <c r="B13" s="72"/>
      <c r="C13" s="72"/>
      <c r="D13" s="49" t="s">
        <v>38</v>
      </c>
      <c r="E13" s="24">
        <v>0</v>
      </c>
      <c r="F13" s="24">
        <v>0</v>
      </c>
      <c r="G13" s="24">
        <v>99.99</v>
      </c>
      <c r="H13" s="24" t="s">
        <v>4</v>
      </c>
      <c r="I13" s="24" t="s">
        <v>4</v>
      </c>
      <c r="J13" s="24" t="s">
        <v>4</v>
      </c>
      <c r="K13" s="24" t="s">
        <v>4</v>
      </c>
      <c r="L13" s="34"/>
      <c r="M13" s="35"/>
    </row>
    <row r="14" spans="1:16" s="9" customFormat="1" ht="133.5" customHeight="1" x14ac:dyDescent="0.25">
      <c r="A14" s="45" t="s">
        <v>16</v>
      </c>
      <c r="B14" s="46" t="s">
        <v>21</v>
      </c>
      <c r="C14" s="46" t="s">
        <v>35</v>
      </c>
      <c r="D14" s="50" t="s">
        <v>11</v>
      </c>
      <c r="E14" s="14">
        <f>E15+E16+E17+E18</f>
        <v>16057621.120000001</v>
      </c>
      <c r="F14" s="14">
        <f>F15+F16+F17+F18</f>
        <v>15947930.039999999</v>
      </c>
      <c r="G14" s="14">
        <f>F14/E14*100</f>
        <v>99.316890844663291</v>
      </c>
      <c r="H14" s="64" t="s">
        <v>41</v>
      </c>
      <c r="I14" s="66">
        <v>100</v>
      </c>
      <c r="J14" s="66">
        <v>100</v>
      </c>
      <c r="K14" s="54" t="s">
        <v>4</v>
      </c>
      <c r="L14" s="36"/>
      <c r="M14" s="35"/>
    </row>
    <row r="15" spans="1:16" ht="138" customHeight="1" x14ac:dyDescent="0.3">
      <c r="A15" s="27" t="s">
        <v>22</v>
      </c>
      <c r="B15" s="50" t="s">
        <v>51</v>
      </c>
      <c r="C15" s="50" t="s">
        <v>35</v>
      </c>
      <c r="D15" s="50" t="s">
        <v>11</v>
      </c>
      <c r="E15" s="14">
        <v>4364917.26</v>
      </c>
      <c r="F15" s="14">
        <v>4364481.78</v>
      </c>
      <c r="G15" s="14">
        <f>F15/E15*100</f>
        <v>99.990023178583698</v>
      </c>
      <c r="H15" s="65"/>
      <c r="I15" s="65"/>
      <c r="J15" s="65"/>
      <c r="K15" s="52" t="s">
        <v>92</v>
      </c>
      <c r="M15" s="44"/>
    </row>
    <row r="16" spans="1:16" ht="149.25" customHeight="1" x14ac:dyDescent="0.3">
      <c r="A16" s="45" t="s">
        <v>34</v>
      </c>
      <c r="B16" s="46" t="s">
        <v>50</v>
      </c>
      <c r="C16" s="46" t="s">
        <v>35</v>
      </c>
      <c r="D16" s="50" t="s">
        <v>11</v>
      </c>
      <c r="E16" s="14">
        <v>4169175.9</v>
      </c>
      <c r="F16" s="14">
        <v>4154666.49</v>
      </c>
      <c r="G16" s="14">
        <f t="shared" ref="G16" si="1">F16/E16*100</f>
        <v>99.651983740959466</v>
      </c>
      <c r="H16" s="65"/>
      <c r="I16" s="65"/>
      <c r="J16" s="65"/>
      <c r="K16" s="46" t="s">
        <v>91</v>
      </c>
      <c r="M16" s="44"/>
    </row>
    <row r="17" spans="1:14" ht="129.75" customHeight="1" x14ac:dyDescent="0.3">
      <c r="A17" s="27" t="s">
        <v>23</v>
      </c>
      <c r="B17" s="50" t="s">
        <v>24</v>
      </c>
      <c r="C17" s="50" t="s">
        <v>35</v>
      </c>
      <c r="D17" s="50" t="s">
        <v>11</v>
      </c>
      <c r="E17" s="14">
        <v>7401027.96</v>
      </c>
      <c r="F17" s="14">
        <v>7306281.7699999996</v>
      </c>
      <c r="G17" s="14">
        <f>F17/E17*100</f>
        <v>98.719823914838983</v>
      </c>
      <c r="H17" s="65"/>
      <c r="I17" s="65"/>
      <c r="J17" s="65"/>
      <c r="K17" s="46" t="s">
        <v>90</v>
      </c>
      <c r="M17" s="33"/>
      <c r="N17" s="26"/>
    </row>
    <row r="18" spans="1:14" ht="132" customHeight="1" x14ac:dyDescent="0.3">
      <c r="A18" s="27" t="s">
        <v>59</v>
      </c>
      <c r="B18" s="50" t="s">
        <v>56</v>
      </c>
      <c r="C18" s="50" t="s">
        <v>35</v>
      </c>
      <c r="D18" s="50" t="s">
        <v>11</v>
      </c>
      <c r="E18" s="53">
        <v>122500</v>
      </c>
      <c r="F18" s="53">
        <v>122500</v>
      </c>
      <c r="G18" s="14">
        <f>F18/E18*100</f>
        <v>100</v>
      </c>
      <c r="H18" s="65"/>
      <c r="I18" s="65"/>
      <c r="J18" s="65"/>
      <c r="K18" s="50"/>
      <c r="N18" s="26"/>
    </row>
    <row r="19" spans="1:14" ht="127.5" customHeight="1" x14ac:dyDescent="0.3">
      <c r="A19" s="47" t="s">
        <v>48</v>
      </c>
      <c r="B19" s="50" t="s">
        <v>40</v>
      </c>
      <c r="C19" s="50" t="s">
        <v>35</v>
      </c>
      <c r="D19" s="50" t="s">
        <v>25</v>
      </c>
      <c r="E19" s="14">
        <f>E20</f>
        <v>6576312.7699999996</v>
      </c>
      <c r="F19" s="14">
        <f>F20</f>
        <v>6576312.7699999996</v>
      </c>
      <c r="G19" s="14">
        <f>F19/E19*100</f>
        <v>100</v>
      </c>
      <c r="H19" s="62" t="s">
        <v>78</v>
      </c>
      <c r="I19" s="62">
        <v>174</v>
      </c>
      <c r="J19" s="62">
        <v>174</v>
      </c>
      <c r="K19" s="46"/>
      <c r="M19" s="44"/>
    </row>
    <row r="20" spans="1:14" ht="130.5" customHeight="1" x14ac:dyDescent="0.3">
      <c r="A20" s="27" t="s">
        <v>94</v>
      </c>
      <c r="B20" s="50" t="s">
        <v>52</v>
      </c>
      <c r="C20" s="50" t="s">
        <v>35</v>
      </c>
      <c r="D20" s="50" t="s">
        <v>25</v>
      </c>
      <c r="E20" s="14">
        <v>6576312.7699999996</v>
      </c>
      <c r="F20" s="14">
        <v>6576312.7699999996</v>
      </c>
      <c r="G20" s="14">
        <f>F20/E20*100</f>
        <v>100</v>
      </c>
      <c r="H20" s="63"/>
      <c r="I20" s="63"/>
      <c r="J20" s="63"/>
      <c r="K20" s="52"/>
      <c r="M20" s="44"/>
      <c r="N20" s="26"/>
    </row>
    <row r="21" spans="1:14" ht="138.75" customHeight="1" x14ac:dyDescent="0.3">
      <c r="A21" s="27" t="s">
        <v>60</v>
      </c>
      <c r="B21" s="28" t="s">
        <v>75</v>
      </c>
      <c r="C21" s="50" t="s">
        <v>35</v>
      </c>
      <c r="D21" s="50" t="s">
        <v>25</v>
      </c>
      <c r="E21" s="14">
        <v>900000</v>
      </c>
      <c r="F21" s="14">
        <v>899802</v>
      </c>
      <c r="G21" s="14">
        <f t="shared" ref="G21" si="2">F21/E21*100</f>
        <v>99.977999999999994</v>
      </c>
      <c r="H21" s="50" t="s">
        <v>96</v>
      </c>
      <c r="I21" s="50">
        <v>535</v>
      </c>
      <c r="J21" s="50">
        <v>535</v>
      </c>
      <c r="K21" s="52" t="s">
        <v>89</v>
      </c>
      <c r="M21" s="33"/>
      <c r="N21" s="26"/>
    </row>
    <row r="22" spans="1:14" ht="183" customHeight="1" x14ac:dyDescent="0.3">
      <c r="A22" s="27" t="s">
        <v>53</v>
      </c>
      <c r="B22" s="50" t="s">
        <v>36</v>
      </c>
      <c r="C22" s="50" t="s">
        <v>35</v>
      </c>
      <c r="D22" s="50" t="s">
        <v>11</v>
      </c>
      <c r="E22" s="14">
        <v>200000</v>
      </c>
      <c r="F22" s="14">
        <v>200000</v>
      </c>
      <c r="G22" s="14">
        <f>F22/E22*100</f>
        <v>100</v>
      </c>
      <c r="H22" s="50" t="s">
        <v>42</v>
      </c>
      <c r="I22" s="50">
        <v>100</v>
      </c>
      <c r="J22" s="50">
        <v>100</v>
      </c>
      <c r="K22" s="50"/>
    </row>
    <row r="23" spans="1:14" ht="150" customHeight="1" x14ac:dyDescent="0.3">
      <c r="A23" s="27" t="s">
        <v>61</v>
      </c>
      <c r="B23" s="50" t="s">
        <v>54</v>
      </c>
      <c r="C23" s="50" t="s">
        <v>35</v>
      </c>
      <c r="D23" s="50" t="s">
        <v>11</v>
      </c>
      <c r="E23" s="14">
        <v>212970</v>
      </c>
      <c r="F23" s="14">
        <v>212970</v>
      </c>
      <c r="G23" s="14">
        <f t="shared" ref="G23:G27" si="3">F23/E23*100</f>
        <v>100</v>
      </c>
      <c r="H23" s="53" t="s">
        <v>55</v>
      </c>
      <c r="I23" s="55">
        <v>7</v>
      </c>
      <c r="J23" s="55">
        <v>7</v>
      </c>
      <c r="K23" s="50"/>
      <c r="M23" s="33"/>
    </row>
    <row r="24" spans="1:14" ht="178.5" customHeight="1" x14ac:dyDescent="0.3">
      <c r="A24" s="27" t="s">
        <v>95</v>
      </c>
      <c r="B24" s="50" t="s">
        <v>64</v>
      </c>
      <c r="C24" s="50" t="s">
        <v>35</v>
      </c>
      <c r="D24" s="50" t="s">
        <v>11</v>
      </c>
      <c r="E24" s="53">
        <v>1256828.58</v>
      </c>
      <c r="F24" s="14">
        <v>1256828.58</v>
      </c>
      <c r="G24" s="14">
        <f t="shared" si="3"/>
        <v>100</v>
      </c>
      <c r="H24" s="53" t="s">
        <v>57</v>
      </c>
      <c r="I24" s="55">
        <v>100</v>
      </c>
      <c r="J24" s="50">
        <v>100</v>
      </c>
      <c r="K24" s="50"/>
      <c r="M24" s="44"/>
    </row>
    <row r="25" spans="1:14" ht="69.75" customHeight="1" x14ac:dyDescent="0.3">
      <c r="A25" s="27" t="s">
        <v>5</v>
      </c>
      <c r="B25" s="71" t="s">
        <v>85</v>
      </c>
      <c r="C25" s="71"/>
      <c r="D25" s="50" t="s">
        <v>39</v>
      </c>
      <c r="E25" s="24">
        <f>E26</f>
        <v>5709978.3300000001</v>
      </c>
      <c r="F25" s="24">
        <f>F26</f>
        <v>5709978.3300000001</v>
      </c>
      <c r="G25" s="24">
        <f t="shared" si="3"/>
        <v>100</v>
      </c>
      <c r="H25" s="49" t="s">
        <v>4</v>
      </c>
      <c r="I25" s="49" t="s">
        <v>4</v>
      </c>
      <c r="J25" s="49" t="s">
        <v>4</v>
      </c>
      <c r="K25" s="49" t="s">
        <v>4</v>
      </c>
    </row>
    <row r="26" spans="1:14" ht="180" customHeight="1" x14ac:dyDescent="0.3">
      <c r="A26" s="27" t="s">
        <v>7</v>
      </c>
      <c r="B26" s="50" t="s">
        <v>26</v>
      </c>
      <c r="C26" s="50" t="s">
        <v>35</v>
      </c>
      <c r="D26" s="50" t="s">
        <v>11</v>
      </c>
      <c r="E26" s="14">
        <v>5709978.3300000001</v>
      </c>
      <c r="F26" s="14">
        <v>5709978.3300000001</v>
      </c>
      <c r="G26" s="56">
        <f t="shared" si="3"/>
        <v>100</v>
      </c>
      <c r="H26" s="50" t="s">
        <v>33</v>
      </c>
      <c r="I26" s="57">
        <v>100</v>
      </c>
      <c r="J26" s="55">
        <v>100</v>
      </c>
      <c r="K26" s="50"/>
      <c r="M26" s="33"/>
      <c r="N26" s="26"/>
    </row>
    <row r="27" spans="1:14" ht="47.25" customHeight="1" x14ac:dyDescent="0.3">
      <c r="A27" s="27" t="s">
        <v>8</v>
      </c>
      <c r="B27" s="71" t="s">
        <v>84</v>
      </c>
      <c r="C27" s="71"/>
      <c r="D27" s="50" t="s">
        <v>39</v>
      </c>
      <c r="E27" s="24">
        <f>E28+E29</f>
        <v>4048289.32</v>
      </c>
      <c r="F27" s="24">
        <f>F28+F29</f>
        <v>4022479.9800000004</v>
      </c>
      <c r="G27" s="24">
        <f t="shared" si="3"/>
        <v>99.3624630563707</v>
      </c>
      <c r="H27" s="25" t="s">
        <v>4</v>
      </c>
      <c r="I27" s="24" t="s">
        <v>4</v>
      </c>
      <c r="J27" s="24" t="s">
        <v>4</v>
      </c>
      <c r="K27" s="24" t="s">
        <v>4</v>
      </c>
    </row>
    <row r="28" spans="1:14" ht="218.25" customHeight="1" x14ac:dyDescent="0.3">
      <c r="A28" s="50" t="s">
        <v>9</v>
      </c>
      <c r="B28" s="50" t="s">
        <v>44</v>
      </c>
      <c r="C28" s="50" t="s">
        <v>45</v>
      </c>
      <c r="D28" s="50" t="s">
        <v>39</v>
      </c>
      <c r="E28" s="14">
        <v>1235499.17</v>
      </c>
      <c r="F28" s="14">
        <v>1235498.3600000001</v>
      </c>
      <c r="G28" s="14">
        <v>99.99</v>
      </c>
      <c r="H28" s="50" t="s">
        <v>43</v>
      </c>
      <c r="I28" s="58">
        <v>2.2000000000000002</v>
      </c>
      <c r="J28" s="58">
        <v>2.2000000000000002</v>
      </c>
      <c r="K28" s="53" t="s">
        <v>88</v>
      </c>
      <c r="M28" s="44"/>
    </row>
    <row r="29" spans="1:14" ht="114" customHeight="1" x14ac:dyDescent="0.3">
      <c r="A29" s="50" t="s">
        <v>10</v>
      </c>
      <c r="B29" s="50" t="s">
        <v>27</v>
      </c>
      <c r="C29" s="50" t="s">
        <v>20</v>
      </c>
      <c r="D29" s="50" t="s">
        <v>11</v>
      </c>
      <c r="E29" s="14">
        <v>2812790.15</v>
      </c>
      <c r="F29" s="14">
        <v>2786981.62</v>
      </c>
      <c r="G29" s="14">
        <f t="shared" ref="G29" si="4">F29/E29*100</f>
        <v>99.082458035484805</v>
      </c>
      <c r="H29" s="50" t="s">
        <v>30</v>
      </c>
      <c r="I29" s="57">
        <v>4</v>
      </c>
      <c r="J29" s="57">
        <v>4</v>
      </c>
      <c r="K29" s="53" t="s">
        <v>87</v>
      </c>
      <c r="M29" s="33"/>
    </row>
    <row r="30" spans="1:14" ht="51.75" customHeight="1" x14ac:dyDescent="0.3">
      <c r="A30" s="49" t="s">
        <v>81</v>
      </c>
      <c r="B30" s="77" t="s">
        <v>80</v>
      </c>
      <c r="C30" s="78"/>
      <c r="D30" s="50" t="s">
        <v>39</v>
      </c>
      <c r="E30" s="24">
        <f>E31</f>
        <v>79200</v>
      </c>
      <c r="F30" s="24">
        <f>F31</f>
        <v>79200</v>
      </c>
      <c r="G30" s="14">
        <f t="shared" ref="G30:G32" si="5">F30/E30*100</f>
        <v>100</v>
      </c>
      <c r="H30" s="49" t="s">
        <v>4</v>
      </c>
      <c r="I30" s="59" t="s">
        <v>4</v>
      </c>
      <c r="J30" s="59" t="s">
        <v>4</v>
      </c>
      <c r="K30" s="25" t="s">
        <v>4</v>
      </c>
      <c r="M30" s="33"/>
    </row>
    <row r="31" spans="1:14" ht="160.5" customHeight="1" x14ac:dyDescent="0.3">
      <c r="A31" s="50" t="s">
        <v>83</v>
      </c>
      <c r="B31" s="50" t="s">
        <v>79</v>
      </c>
      <c r="C31" s="50" t="s">
        <v>82</v>
      </c>
      <c r="D31" s="50" t="s">
        <v>39</v>
      </c>
      <c r="E31" s="14">
        <v>79200</v>
      </c>
      <c r="F31" s="14">
        <v>79200</v>
      </c>
      <c r="G31" s="14">
        <f t="shared" si="5"/>
        <v>100</v>
      </c>
      <c r="H31" s="50" t="s">
        <v>97</v>
      </c>
      <c r="I31" s="57">
        <v>11</v>
      </c>
      <c r="J31" s="57">
        <v>6</v>
      </c>
      <c r="K31" s="53"/>
      <c r="M31" s="33"/>
    </row>
    <row r="32" spans="1:14" ht="69.75" customHeight="1" x14ac:dyDescent="0.3">
      <c r="A32" s="27" t="s">
        <v>12</v>
      </c>
      <c r="B32" s="71" t="s">
        <v>86</v>
      </c>
      <c r="C32" s="71"/>
      <c r="D32" s="50" t="s">
        <v>39</v>
      </c>
      <c r="E32" s="24">
        <f>E33+E34+E36+E37+E35</f>
        <v>2357210.75</v>
      </c>
      <c r="F32" s="24">
        <f>F33+F34+F36+F37+F35</f>
        <v>2357210.75</v>
      </c>
      <c r="G32" s="14">
        <f t="shared" si="5"/>
        <v>100</v>
      </c>
      <c r="H32" s="23" t="s">
        <v>4</v>
      </c>
      <c r="I32" s="23" t="s">
        <v>4</v>
      </c>
      <c r="J32" s="23" t="s">
        <v>4</v>
      </c>
      <c r="K32" s="23" t="s">
        <v>4</v>
      </c>
    </row>
    <row r="33" spans="1:13" ht="124.5" customHeight="1" x14ac:dyDescent="0.3">
      <c r="A33" s="27" t="s">
        <v>13</v>
      </c>
      <c r="B33" s="50" t="s">
        <v>99</v>
      </c>
      <c r="C33" s="50" t="s">
        <v>35</v>
      </c>
      <c r="D33" s="50" t="s">
        <v>39</v>
      </c>
      <c r="E33" s="14">
        <v>1370575</v>
      </c>
      <c r="F33" s="14">
        <v>1370575</v>
      </c>
      <c r="G33" s="14">
        <f>F33/E33*100</f>
        <v>100</v>
      </c>
      <c r="H33" s="50" t="s">
        <v>47</v>
      </c>
      <c r="I33" s="50">
        <v>35.26</v>
      </c>
      <c r="J33" s="50">
        <v>35.26</v>
      </c>
      <c r="K33" s="50"/>
    </row>
    <row r="34" spans="1:13" s="16" customFormat="1" ht="102" customHeight="1" x14ac:dyDescent="0.3">
      <c r="A34" s="27" t="s">
        <v>14</v>
      </c>
      <c r="B34" s="50" t="s">
        <v>29</v>
      </c>
      <c r="C34" s="50" t="s">
        <v>28</v>
      </c>
      <c r="D34" s="50" t="s">
        <v>39</v>
      </c>
      <c r="E34" s="14">
        <v>97840</v>
      </c>
      <c r="F34" s="14">
        <v>97840</v>
      </c>
      <c r="G34" s="14">
        <f t="shared" ref="G34:G36" si="6">F34/E34*100</f>
        <v>100</v>
      </c>
      <c r="H34" s="50" t="s">
        <v>46</v>
      </c>
      <c r="I34" s="60">
        <v>6000</v>
      </c>
      <c r="J34" s="60">
        <v>6000</v>
      </c>
      <c r="K34" s="50"/>
      <c r="L34" s="15"/>
    </row>
    <row r="35" spans="1:13" ht="155.25" customHeight="1" x14ac:dyDescent="0.3">
      <c r="A35" s="27" t="s">
        <v>15</v>
      </c>
      <c r="B35" s="50" t="s">
        <v>65</v>
      </c>
      <c r="C35" s="50" t="s">
        <v>28</v>
      </c>
      <c r="D35" s="50" t="s">
        <v>39</v>
      </c>
      <c r="E35" s="14">
        <v>43281.71</v>
      </c>
      <c r="F35" s="14">
        <v>43281.71</v>
      </c>
      <c r="G35" s="14">
        <f t="shared" si="6"/>
        <v>100</v>
      </c>
      <c r="H35" s="50" t="s">
        <v>98</v>
      </c>
      <c r="I35" s="60">
        <v>100</v>
      </c>
      <c r="J35" s="60">
        <v>100</v>
      </c>
      <c r="K35" s="50"/>
      <c r="M35" s="33"/>
    </row>
    <row r="36" spans="1:13" s="16" customFormat="1" ht="127.5" customHeight="1" x14ac:dyDescent="0.3">
      <c r="A36" s="27" t="s">
        <v>62</v>
      </c>
      <c r="B36" s="61" t="s">
        <v>58</v>
      </c>
      <c r="C36" s="61" t="s">
        <v>35</v>
      </c>
      <c r="D36" s="61" t="s">
        <v>39</v>
      </c>
      <c r="E36" s="14">
        <v>35100</v>
      </c>
      <c r="F36" s="14">
        <v>35100</v>
      </c>
      <c r="G36" s="14">
        <f t="shared" si="6"/>
        <v>100</v>
      </c>
      <c r="H36" s="61" t="s">
        <v>63</v>
      </c>
      <c r="I36" s="60">
        <v>4</v>
      </c>
      <c r="J36" s="60">
        <v>3</v>
      </c>
      <c r="K36" s="61"/>
      <c r="L36" s="15"/>
    </row>
    <row r="37" spans="1:13" ht="127.5" customHeight="1" x14ac:dyDescent="0.3">
      <c r="A37" s="27" t="s">
        <v>69</v>
      </c>
      <c r="B37" s="50" t="s">
        <v>66</v>
      </c>
      <c r="C37" s="50" t="s">
        <v>67</v>
      </c>
      <c r="D37" s="50" t="s">
        <v>39</v>
      </c>
      <c r="E37" s="14">
        <v>810414.04</v>
      </c>
      <c r="F37" s="14">
        <v>810414.04</v>
      </c>
      <c r="G37" s="14">
        <f t="shared" ref="G37" si="7">F37/E37*100</f>
        <v>100</v>
      </c>
      <c r="H37" s="50" t="s">
        <v>68</v>
      </c>
      <c r="I37" s="53">
        <v>1226</v>
      </c>
      <c r="J37" s="53">
        <v>1226</v>
      </c>
      <c r="K37" s="50"/>
    </row>
    <row r="38" spans="1:13" ht="34.5" customHeight="1" x14ac:dyDescent="0.3">
      <c r="A38" s="11"/>
      <c r="B38" s="12"/>
      <c r="C38" s="12"/>
      <c r="D38" s="12"/>
      <c r="E38" s="37"/>
      <c r="F38" s="37"/>
      <c r="G38" s="37"/>
      <c r="H38" s="38"/>
      <c r="I38" s="38"/>
      <c r="J38" s="38"/>
      <c r="K38" s="38"/>
    </row>
    <row r="39" spans="1:13" ht="31.5" customHeight="1" x14ac:dyDescent="0.3">
      <c r="A39" s="11"/>
      <c r="B39" s="12"/>
      <c r="C39" s="3"/>
      <c r="D39" s="3"/>
      <c r="E39" s="37"/>
      <c r="F39" s="37"/>
      <c r="G39" s="37"/>
      <c r="H39" s="38"/>
      <c r="I39" s="39"/>
      <c r="J39" s="39"/>
      <c r="K39" s="38"/>
    </row>
    <row r="40" spans="1:13" s="10" customFormat="1" ht="55.5" customHeight="1" x14ac:dyDescent="0.45">
      <c r="A40" s="75" t="s">
        <v>70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15"/>
      <c r="M40" s="40"/>
    </row>
    <row r="41" spans="1:13" ht="44.25" customHeight="1" x14ac:dyDescent="0.3">
      <c r="A41" s="13"/>
      <c r="B41" s="74"/>
      <c r="C41" s="74"/>
      <c r="D41" s="74"/>
      <c r="E41" s="74"/>
      <c r="F41" s="41"/>
      <c r="G41" s="41"/>
      <c r="H41" s="41"/>
      <c r="I41" s="41"/>
      <c r="J41" s="41"/>
      <c r="K41" s="41"/>
    </row>
    <row r="42" spans="1:13" ht="22.5" x14ac:dyDescent="0.3">
      <c r="A42" s="9"/>
      <c r="B42" s="1"/>
      <c r="C42" s="2"/>
      <c r="D42" s="2"/>
      <c r="E42" s="42"/>
      <c r="F42" s="42"/>
      <c r="G42" s="42"/>
      <c r="H42" s="42"/>
      <c r="K42" s="43"/>
    </row>
    <row r="43" spans="1:13" ht="22.5" x14ac:dyDescent="0.3">
      <c r="A43" s="9"/>
      <c r="B43" s="1"/>
      <c r="C43" s="2"/>
      <c r="D43" s="2"/>
      <c r="E43" s="42"/>
      <c r="F43" s="42"/>
      <c r="G43" s="42"/>
      <c r="H43" s="42"/>
      <c r="K43" s="18"/>
    </row>
    <row r="44" spans="1:13" ht="22.5" x14ac:dyDescent="0.3">
      <c r="A44" s="9"/>
      <c r="B44" s="1"/>
      <c r="C44" s="2"/>
      <c r="D44" s="2"/>
      <c r="E44" s="42"/>
      <c r="F44" s="42"/>
      <c r="G44" s="42"/>
      <c r="H44" s="42"/>
      <c r="K44" s="18"/>
    </row>
    <row r="45" spans="1:13" ht="20.25" x14ac:dyDescent="0.3">
      <c r="A45" s="9"/>
      <c r="B45" s="5"/>
      <c r="C45" s="5"/>
      <c r="D45" s="5"/>
      <c r="E45" s="18"/>
      <c r="F45" s="18"/>
      <c r="G45" s="18"/>
      <c r="H45" s="18"/>
      <c r="K45" s="18"/>
    </row>
    <row r="46" spans="1:13" x14ac:dyDescent="0.3">
      <c r="A46" s="9"/>
      <c r="B46" s="9"/>
      <c r="C46" s="9"/>
      <c r="D46" s="9"/>
      <c r="E46" s="18"/>
      <c r="F46" s="18"/>
      <c r="G46" s="18"/>
      <c r="H46" s="18"/>
      <c r="K46" s="18"/>
    </row>
  </sheetData>
  <mergeCells count="18">
    <mergeCell ref="B41:E41"/>
    <mergeCell ref="A40:K40"/>
    <mergeCell ref="B32:C32"/>
    <mergeCell ref="B27:C27"/>
    <mergeCell ref="B25:C25"/>
    <mergeCell ref="B30:C30"/>
    <mergeCell ref="J2:K2"/>
    <mergeCell ref="B3:K3"/>
    <mergeCell ref="B4:K4"/>
    <mergeCell ref="A8:C10"/>
    <mergeCell ref="B11:C13"/>
    <mergeCell ref="A11:A13"/>
    <mergeCell ref="J19:J20"/>
    <mergeCell ref="I19:I20"/>
    <mergeCell ref="H19:H20"/>
    <mergeCell ref="H14:H18"/>
    <mergeCell ref="I14:I18"/>
    <mergeCell ref="J14:J18"/>
  </mergeCells>
  <pageMargins left="0.47244094488188981" right="0.19685039370078741" top="0.31496062992125984" bottom="0.27559055118110237" header="0.39370078740157483" footer="0.27559055118110237"/>
  <pageSetup paperSize="9" scale="49" fitToHeight="0" orientation="landscape" r:id="rId1"/>
  <rowBreaks count="3" manualBreakCount="3">
    <brk id="18" max="10" man="1"/>
    <brk id="24" max="10" man="1"/>
    <brk id="32" max="10" man="1"/>
  </rowBreaks>
  <ignoredErrors>
    <ignoredError sqref="A1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ресур. обесп.</vt:lpstr>
      <vt:lpstr>'ресур. обесп.'!Заголовки_для_печати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2026-02-11T01:17:11Z</cp:lastPrinted>
  <dcterms:created xsi:type="dcterms:W3CDTF">2016-02-02T08:38:32Z</dcterms:created>
  <dcterms:modified xsi:type="dcterms:W3CDTF">2026-02-11T01:44:20Z</dcterms:modified>
</cp:coreProperties>
</file>