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385-па_27.02.2026\"/>
    </mc:Choice>
  </mc:AlternateContent>
  <xr:revisionPtr revIDLastSave="0" documentId="13_ncr:1_{7E866C7D-B60D-41C1-BCCA-45C4BF9039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аблица 1" sheetId="5" r:id="rId1"/>
  </sheets>
  <definedNames>
    <definedName name="_xlnm.Print_Area" localSheetId="0">'таблица 1'!$A$1:$H$56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  <c r="G13" i="5" s="1"/>
  <c r="F34" i="5" l="1"/>
  <c r="G34" i="5" s="1"/>
  <c r="I34" i="5"/>
  <c r="F49" i="5" l="1"/>
  <c r="G49" i="5" s="1"/>
  <c r="I36" i="5" l="1"/>
  <c r="I40" i="5" l="1"/>
  <c r="I53" i="5" l="1"/>
  <c r="I54" i="5"/>
  <c r="I55" i="5"/>
  <c r="I49" i="5"/>
  <c r="I50" i="5"/>
  <c r="I51" i="5"/>
  <c r="I52" i="5"/>
  <c r="I48" i="5"/>
  <c r="I46" i="5"/>
  <c r="I38" i="5"/>
  <c r="K51" i="5" l="1"/>
  <c r="I23" i="5"/>
  <c r="I31" i="5"/>
  <c r="I32" i="5"/>
  <c r="I33" i="5"/>
  <c r="I21" i="5"/>
  <c r="I16" i="5"/>
  <c r="I15" i="5"/>
  <c r="I14" i="5"/>
  <c r="I13" i="5"/>
  <c r="F50" i="5" l="1"/>
  <c r="G50" i="5"/>
  <c r="F38" i="5"/>
  <c r="G38" i="5" s="1"/>
  <c r="F33" i="5"/>
  <c r="G33" i="5" s="1"/>
  <c r="F21" i="5"/>
  <c r="G21" i="5" s="1"/>
  <c r="F32" i="5" l="1"/>
  <c r="G32" i="5" s="1"/>
  <c r="F30" i="5" l="1"/>
  <c r="G30" i="5" s="1"/>
  <c r="I30" i="5"/>
  <c r="F55" i="5"/>
  <c r="G55" i="5" s="1"/>
  <c r="F54" i="5"/>
  <c r="G54" i="5" s="1"/>
  <c r="F53" i="5"/>
  <c r="G53" i="5" s="1"/>
  <c r="F52" i="5"/>
  <c r="G52" i="5" s="1"/>
  <c r="F51" i="5"/>
  <c r="G51" i="5" s="1"/>
  <c r="F48" i="5"/>
  <c r="G48" i="5" s="1"/>
  <c r="F46" i="5"/>
  <c r="G46" i="5" s="1"/>
  <c r="F37" i="5"/>
  <c r="G37" i="5" s="1"/>
  <c r="F36" i="5"/>
  <c r="G36" i="5" s="1"/>
  <c r="F29" i="5"/>
  <c r="G29" i="5" s="1"/>
  <c r="F28" i="5"/>
  <c r="G28" i="5" s="1"/>
  <c r="I28" i="5"/>
  <c r="F27" i="5"/>
  <c r="F26" i="5"/>
  <c r="G26" i="5" s="1"/>
  <c r="I26" i="5"/>
  <c r="F17" i="5"/>
  <c r="G17" i="5" s="1"/>
  <c r="F16" i="5"/>
  <c r="G16" i="5" s="1"/>
  <c r="I44" i="5" l="1"/>
  <c r="I37" i="5"/>
  <c r="J37" i="5" s="1"/>
  <c r="K37" i="5" s="1"/>
  <c r="I29" i="5"/>
  <c r="I19" i="5" l="1"/>
  <c r="I17" i="5" l="1"/>
  <c r="J17" i="5" s="1"/>
  <c r="K17" i="5" s="1"/>
  <c r="F20" i="5"/>
  <c r="J20" i="5" l="1"/>
  <c r="K20" i="5" s="1"/>
  <c r="I24" i="5" l="1"/>
  <c r="J29" i="5" s="1"/>
  <c r="K29" i="5" s="1"/>
  <c r="I42" i="5" l="1"/>
  <c r="I45" i="5" l="1"/>
  <c r="J45" i="5" s="1"/>
  <c r="K45" i="5" s="1"/>
  <c r="I41" i="5"/>
  <c r="J42" i="5" s="1"/>
  <c r="K42" i="5" s="1"/>
  <c r="F44" i="5"/>
  <c r="F42" i="5"/>
  <c r="G42" i="5" s="1"/>
  <c r="F41" i="5"/>
  <c r="G41" i="5" s="1"/>
  <c r="F40" i="5"/>
  <c r="G40" i="5" s="1"/>
  <c r="F25" i="5"/>
  <c r="F24" i="5"/>
  <c r="F23" i="5"/>
  <c r="F19" i="5"/>
  <c r="G19" i="5" s="1"/>
  <c r="F15" i="5"/>
  <c r="G15" i="5" s="1"/>
  <c r="F14" i="5"/>
  <c r="G14" i="5" s="1"/>
  <c r="F45" i="5" l="1"/>
  <c r="G45" i="5" s="1"/>
  <c r="G44" i="5"/>
  <c r="G24" i="5"/>
  <c r="G23" i="5"/>
</calcChain>
</file>

<file path=xl/sharedStrings.xml><?xml version="1.0" encoding="utf-8"?>
<sst xmlns="http://schemas.openxmlformats.org/spreadsheetml/2006/main" count="148" uniqueCount="106">
  <si>
    <t>2.</t>
  </si>
  <si>
    <t>Доля успевающих учеников общеобразовательных учреждений в общем контингенте обучающихся общеобразовательных учреждений</t>
  </si>
  <si>
    <t>3.</t>
  </si>
  <si>
    <t>Доля детей, получающих услуги дополнительного образования, в общей численности детей в возрасте 5-18 лет</t>
  </si>
  <si>
    <t>4.</t>
  </si>
  <si>
    <t>Доля детей, охваченных отдыхом и оздоровлением в каникулярный период, в общей численности детей в возрасте 7-18 лет</t>
  </si>
  <si>
    <t>1.1.</t>
  </si>
  <si>
    <t>2.1.</t>
  </si>
  <si>
    <t>2.4.</t>
  </si>
  <si>
    <t>4.2.</t>
  </si>
  <si>
    <t>Количество детей, охваченных отдыхом в лагерях с дневным пребыванием детей</t>
  </si>
  <si>
    <t>1.2.</t>
  </si>
  <si>
    <t>№ п/п</t>
  </si>
  <si>
    <t>Наименование целевого показателя</t>
  </si>
  <si>
    <t>Ед. изм.</t>
  </si>
  <si>
    <t>Фактическое Значение за отчетный период</t>
  </si>
  <si>
    <t>Отклонение фактического значения от планового</t>
  </si>
  <si>
    <t>-/+</t>
  </si>
  <si>
    <t>%</t>
  </si>
  <si>
    <t>1.</t>
  </si>
  <si>
    <t>2.2.</t>
  </si>
  <si>
    <t>Доля  обучающихся по новым федеральным государственным образовательным стандартам в общей численности обучающихся муниципальных общеобразовательных учреждений</t>
  </si>
  <si>
    <t>3.1.</t>
  </si>
  <si>
    <t>4.1.</t>
  </si>
  <si>
    <t>чел.</t>
  </si>
  <si>
    <t>Подпрограмма 5. «Обеспечение организационных, информационных и методических профессиональных потребностей педагогических и руководящих работников образовательных учреждений»</t>
  </si>
  <si>
    <t>5.1.</t>
  </si>
  <si>
    <t xml:space="preserve">Доля педагогических работников образовательных учреждений, имеющих аттестацию, в общей численности педагогических работников образовательных учреждений  </t>
  </si>
  <si>
    <t>5.2.</t>
  </si>
  <si>
    <t xml:space="preserve">Удельный вес числа образовательных учреждений, обеспечивающих предоставление нормативно закрепленного перечня сведений о своей деятельности на официальных сайтах, в общем числе образовательных учреждений </t>
  </si>
  <si>
    <t>5.3.</t>
  </si>
  <si>
    <t>Количество муниципальных образовательных учреждений, охваченных организационно - управленческими, информационно-методическими услугами</t>
  </si>
  <si>
    <t>ед.</t>
  </si>
  <si>
    <t>Количество обучающихся, воспользовавшихся услугами общественного транспорта в целях доступности получения услуги начального общего, основного общего, среднего общего образования</t>
  </si>
  <si>
    <t>4.3.</t>
  </si>
  <si>
    <t>Количество молодежи и несовершеннолетних, в том числе состоящих на учете в общеобразовательных учреждениях и правоохранительных органах, охваченных трудовой занятостью в каникулярное время</t>
  </si>
  <si>
    <t>подпрограмма 4</t>
  </si>
  <si>
    <t>Количество детей, охваченных отдыхом в детских оздоровительных лагерях</t>
  </si>
  <si>
    <t>Доля детей от 1 года до 8 лет, охваченных дошкольным образованием от общего числа детей, в возрасте от 1 года до 8 лет</t>
  </si>
  <si>
    <t>Обоснование причин отклонения (при отклонении на +/- 5%)</t>
  </si>
  <si>
    <t>Отчет об исполнении целевых показателей муниципальной программы города Усолье-Сибирское</t>
  </si>
  <si>
    <t>2.3.</t>
  </si>
  <si>
    <t>подпрограмма 2</t>
  </si>
  <si>
    <t>подпрограмма 3</t>
  </si>
  <si>
    <t>подпрограмма 1</t>
  </si>
  <si>
    <t>5.</t>
  </si>
  <si>
    <t>Доля образовательных организаций, вовлеченных в реализацию национального проекта «Образование»</t>
  </si>
  <si>
    <t>2.5.</t>
  </si>
  <si>
    <t>Доля детей, обеспеченных бесплатным питьевым молоком, в общем количестве детей, нуждающихся в обеспечении бесплатным питьевым молоком.</t>
  </si>
  <si>
    <t>2.6.</t>
  </si>
  <si>
    <t>Доля обучающихся, получающих начальное общее образование в государственных и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государственных и муниципальных образовательных организациях.</t>
  </si>
  <si>
    <t>2.7.</t>
  </si>
  <si>
    <t>Доля педагогических работников общеобразовательных организаций, получивших вознаграждение за классное руководство, в общей численности педагогических работников такой категории.</t>
  </si>
  <si>
    <t>3.2.</t>
  </si>
  <si>
    <t>Доля детей в возрасте от 5 до 18 лет, имеющих право на получение дополнительного образования в рамках системы персонифицированного финансирования в общей численности детей в возрасте от 5 до 18 лет.</t>
  </si>
  <si>
    <t>6.1.</t>
  </si>
  <si>
    <t>Доля детей в возрасте от 5 до 18 лет, охваченных дополнительным образованием.</t>
  </si>
  <si>
    <t>6.2.</t>
  </si>
  <si>
    <t>Доля учителей общеобразовательных организаций, вовлеченных в национальную систему профессионального роста педагогических работников.</t>
  </si>
  <si>
    <t>6.3.</t>
  </si>
  <si>
    <t>6.4.</t>
  </si>
  <si>
    <t>Доля муниципальных образовательных организаций, в которых обновлено содержание и методы обучения предметной области «Технология» и других предметных областей.</t>
  </si>
  <si>
    <t>6.5.</t>
  </si>
  <si>
    <t>Количество услуг психолого – 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родителей.</t>
  </si>
  <si>
    <t>6.6.</t>
  </si>
  <si>
    <t>Доля обучающихся общеобразовательных организаций города Усолье – Сибирское, вовлеченных в профориентационную деятельность.</t>
  </si>
  <si>
    <t>6.7.</t>
  </si>
  <si>
    <t>Доступность дошкольного образования для детей в возрасте до трех лет.</t>
  </si>
  <si>
    <t>Количество граждан города Усолье-Сибирское, ежегодно проходящих обучение по программам непрерывного образования (дополнительным образовательным программам и программам профессионального обучения) в образовательных организациях высшего образования, профессиональных образовательных организациях, организациях дополнительного профессионального образования.</t>
  </si>
  <si>
    <t xml:space="preserve">                       (далее - муниципальная программа)</t>
  </si>
  <si>
    <t xml:space="preserve">Приложение 1  к отчету                                                            </t>
  </si>
  <si>
    <t>Удельный вес числа дошкольных образовательных учреждений, в которых проведен выборочный капитальный ремонт, в общем числе дошкольных образовательных учреждений, здания которых требуют выборочного капитального ремонта</t>
  </si>
  <si>
    <t>Удельный вес числа общеобразовательных учреждений, в которых проведен выборочный капитальный ремонт, в общем числе общеобразовательных учреждений, здания которых требуют выборочного капитального ремонта</t>
  </si>
  <si>
    <t>2.8.</t>
  </si>
  <si>
    <t>Количество общеобразовательных организаций, обеспеченных учебниками и учебными пособиями, а так же учебно-методическими материалами, необходимыми для реализации образовательных программ.</t>
  </si>
  <si>
    <t>2.9.</t>
  </si>
  <si>
    <t>Количество объектов, в которых выполнены мероприятия по капитальному ремонту спортивных площадок (стадионов) и (или) благоустройству территорий муниципальных общеобразовательных организаций в городе Усолье-Сибирское, в которых созданы школьные спортивные клубы</t>
  </si>
  <si>
    <t>2.10.</t>
  </si>
  <si>
    <t>Доля общеобразовательных организаций, в которых введена должность советник директора по взаимодействия с детскими общественными объединениями в государственных и муниципальных общеобразовательных организациях города Усолье-Сибирское</t>
  </si>
  <si>
    <t>1.3.</t>
  </si>
  <si>
    <t>Количество дошкольных организаций, реализующих инициативные проекты на территории города Усолье-Сибирское</t>
  </si>
  <si>
    <t>-</t>
  </si>
  <si>
    <t>Количество общеобразовательных организаций, реализующих инициативные проекты на территории города Усолье-Сибирское</t>
  </si>
  <si>
    <t>3.3.</t>
  </si>
  <si>
    <t>Количество организаций дополнительного образования, реализующих инициативные проекты/проекты народных инициатив на территории города Усолье-Сибирское</t>
  </si>
  <si>
    <t>Доля образовательных организаций, расположенных на территории города Усолье-Сибирское, в которых внедрена целевая модель цифровой образовательной среды в образовательных организациях, реализующих образовательные программы общего образования</t>
  </si>
  <si>
    <t>подпрограмма 5</t>
  </si>
  <si>
    <t>6.8.</t>
  </si>
  <si>
    <t>Муниципальная программа «Развитие образования» на 2019-2027 годы</t>
  </si>
  <si>
    <t xml:space="preserve">                                             Мэр города                                                          М.В. Торопкин</t>
  </si>
  <si>
    <t>Муниципальная программа города Усолье-Сибирское «Развитие образования» на 2019-2027 годы</t>
  </si>
  <si>
    <t>Подпрограмма 1. «Развитие дошкольного образования города Усолье-Сибирское» на 2019-2027 годы</t>
  </si>
  <si>
    <t xml:space="preserve">Подпрограмма 2. «Развитие начального общего, основного общего, среднего общего образования 
города Усолье-Сибирское» на 2019-2027 годы
</t>
  </si>
  <si>
    <t>Подпрограмма 3. «Развитие дополнительного образования города Усолье-Сибирское» на 2019-2027 годы</t>
  </si>
  <si>
    <t>Подпрограмма 4. «Организация отдыха и занятости детей в каникулярное время» на 2019-2027 годы</t>
  </si>
  <si>
    <t>Подпрограмма 6. «Обеспечение условий реализации национального проекта «Образование» на муниципальном уровне» на 2020-2027 годы</t>
  </si>
  <si>
    <t>за 2025 год</t>
  </si>
  <si>
    <t>Плановое значение на                                 2025 год</t>
  </si>
  <si>
    <t>2.11.</t>
  </si>
  <si>
    <t>Доля общеобразовательных учреждений, оснастивших предметные кабинеты оборудованием, средстами обучения и воспитания</t>
  </si>
  <si>
    <t>В 2025 году увеличилось количество учителей, получивших и подтвердивших высшую квалификационную категорию</t>
  </si>
  <si>
    <t>Увеличение количества детей, охваченных трудовой занятостью в каникулярное время</t>
  </si>
  <si>
    <t>В связи с выделением субвенции из федерального бюджета на обучение педагогических работников, число педагогов прошедших КПК резко увеличилось в 2025 году.</t>
  </si>
  <si>
    <t>Уменьшение количества детей в ДОЛ "Юность".</t>
  </si>
  <si>
    <t>Увеличение количества детей, воспользовавшихся услугами общественного транспорта</t>
  </si>
  <si>
    <t>Увеличение количества услуг психолого – 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</si>
</sst>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10" fontId="4" fillId="0" borderId="1" xfId="1" applyNumberFormat="1" applyFont="1" applyBorder="1" applyAlignment="1">
      <alignment vertical="top"/>
    </xf>
    <xf numFmtId="10" fontId="6" fillId="0" borderId="1" xfId="1" applyNumberFormat="1" applyFont="1" applyBorder="1" applyAlignment="1">
      <alignment vertical="top" wrapText="1"/>
    </xf>
    <xf numFmtId="10" fontId="4" fillId="0" borderId="1" xfId="0" applyNumberFormat="1" applyFont="1" applyBorder="1" applyAlignment="1">
      <alignment vertical="top"/>
    </xf>
    <xf numFmtId="10" fontId="0" fillId="0" borderId="0" xfId="0" applyNumberFormat="1"/>
    <xf numFmtId="0" fontId="7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2" fontId="8" fillId="0" borderId="0" xfId="0" applyNumberFormat="1" applyFont="1"/>
    <xf numFmtId="164" fontId="4" fillId="0" borderId="0" xfId="0" applyNumberFormat="1" applyFont="1"/>
    <xf numFmtId="165" fontId="8" fillId="0" borderId="0" xfId="0" applyNumberFormat="1" applyFont="1"/>
    <xf numFmtId="164" fontId="0" fillId="0" borderId="0" xfId="0" applyNumberFormat="1"/>
    <xf numFmtId="0" fontId="4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/>
    </xf>
    <xf numFmtId="16" fontId="4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2" fontId="4" fillId="0" borderId="0" xfId="0" applyNumberFormat="1" applyFont="1"/>
    <xf numFmtId="164" fontId="8" fillId="0" borderId="0" xfId="0" applyNumberFormat="1" applyFont="1"/>
    <xf numFmtId="164" fontId="4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vertical="top"/>
    </xf>
    <xf numFmtId="1" fontId="4" fillId="0" borderId="0" xfId="0" applyNumberFormat="1" applyFont="1"/>
    <xf numFmtId="1" fontId="8" fillId="0" borderId="0" xfId="0" applyNumberFormat="1" applyFont="1"/>
    <xf numFmtId="0" fontId="13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CC99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view="pageBreakPreview" zoomScale="91" zoomScaleNormal="100" zoomScaleSheetLayoutView="91" zoomScalePageLayoutView="73" workbookViewId="0">
      <selection activeCell="J51" sqref="J51"/>
    </sheetView>
  </sheetViews>
  <sheetFormatPr defaultRowHeight="14.4" x14ac:dyDescent="0.3"/>
  <cols>
    <col min="1" max="1" width="4.88671875" customWidth="1"/>
    <col min="2" max="2" width="37" customWidth="1"/>
    <col min="3" max="3" width="8.5546875" customWidth="1"/>
    <col min="4" max="4" width="15.6640625" customWidth="1"/>
    <col min="5" max="6" width="15.33203125" customWidth="1"/>
    <col min="7" max="7" width="15.109375" customWidth="1"/>
    <col min="8" max="8" width="58.44140625" customWidth="1"/>
    <col min="9" max="9" width="11.88671875" customWidth="1"/>
    <col min="10" max="10" width="27.109375" customWidth="1"/>
    <col min="14" max="14" width="10.33203125" bestFit="1" customWidth="1"/>
  </cols>
  <sheetData>
    <row r="1" spans="1:14" x14ac:dyDescent="0.3">
      <c r="H1" s="40" t="s">
        <v>70</v>
      </c>
    </row>
    <row r="2" spans="1:14" ht="42.75" customHeight="1" x14ac:dyDescent="0.3">
      <c r="H2" s="40"/>
    </row>
    <row r="3" spans="1:14" ht="15.75" customHeight="1" x14ac:dyDescent="0.3">
      <c r="A3" s="41" t="s">
        <v>40</v>
      </c>
      <c r="B3" s="41"/>
      <c r="C3" s="41"/>
      <c r="D3" s="41"/>
      <c r="E3" s="41"/>
      <c r="F3" s="41"/>
      <c r="G3" s="41"/>
      <c r="H3" s="41"/>
    </row>
    <row r="4" spans="1:14" ht="15.75" customHeight="1" x14ac:dyDescent="0.3">
      <c r="A4" s="41"/>
      <c r="B4" s="41"/>
      <c r="C4" s="41"/>
      <c r="D4" s="41"/>
      <c r="E4" s="41"/>
      <c r="F4" s="41"/>
      <c r="G4" s="41"/>
      <c r="H4" s="41"/>
    </row>
    <row r="5" spans="1:14" ht="15.75" customHeight="1" x14ac:dyDescent="0.3">
      <c r="A5" s="42" t="s">
        <v>88</v>
      </c>
      <c r="B5" s="42"/>
      <c r="C5" s="42"/>
      <c r="D5" s="42"/>
      <c r="E5" s="42"/>
      <c r="F5" s="42"/>
      <c r="G5" s="42"/>
      <c r="H5" s="42"/>
    </row>
    <row r="6" spans="1:14" s="26" customFormat="1" ht="18" customHeight="1" x14ac:dyDescent="0.3">
      <c r="A6" s="45" t="s">
        <v>69</v>
      </c>
      <c r="B6" s="45"/>
      <c r="C6" s="45"/>
      <c r="D6" s="45"/>
      <c r="E6" s="45"/>
      <c r="F6" s="45"/>
      <c r="G6" s="45"/>
      <c r="H6" s="45"/>
    </row>
    <row r="7" spans="1:14" x14ac:dyDescent="0.3">
      <c r="A7" s="43" t="s">
        <v>96</v>
      </c>
      <c r="B7" s="44"/>
      <c r="C7" s="44"/>
      <c r="D7" s="44"/>
      <c r="E7" s="44"/>
      <c r="F7" s="44"/>
      <c r="G7" s="44"/>
      <c r="H7" s="44"/>
    </row>
    <row r="9" spans="1:14" ht="34.5" customHeight="1" x14ac:dyDescent="0.3">
      <c r="A9" s="58" t="s">
        <v>12</v>
      </c>
      <c r="B9" s="49" t="s">
        <v>13</v>
      </c>
      <c r="C9" s="49" t="s">
        <v>14</v>
      </c>
      <c r="D9" s="59" t="s">
        <v>97</v>
      </c>
      <c r="E9" s="49" t="s">
        <v>15</v>
      </c>
      <c r="F9" s="49" t="s">
        <v>16</v>
      </c>
      <c r="G9" s="49"/>
      <c r="H9" s="49" t="s">
        <v>39</v>
      </c>
      <c r="I9" s="10"/>
      <c r="J9" s="10"/>
      <c r="K9" s="10"/>
      <c r="L9" s="10"/>
    </row>
    <row r="10" spans="1:14" ht="37.5" customHeight="1" x14ac:dyDescent="0.3">
      <c r="A10" s="49"/>
      <c r="B10" s="49"/>
      <c r="C10" s="49"/>
      <c r="D10" s="59"/>
      <c r="E10" s="49"/>
      <c r="F10" s="9" t="s">
        <v>17</v>
      </c>
      <c r="G10" s="9" t="s">
        <v>18</v>
      </c>
      <c r="H10" s="49"/>
      <c r="I10" s="10"/>
      <c r="J10" s="10"/>
      <c r="K10" s="10"/>
      <c r="L10" s="10"/>
      <c r="N10" s="21"/>
    </row>
    <row r="11" spans="1:14" ht="15.6" x14ac:dyDescent="0.3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10"/>
      <c r="J11" s="10"/>
      <c r="K11" s="10"/>
      <c r="L11" s="10"/>
    </row>
    <row r="12" spans="1:14" ht="21" customHeight="1" x14ac:dyDescent="0.3">
      <c r="A12" s="51" t="s">
        <v>90</v>
      </c>
      <c r="B12" s="52"/>
      <c r="C12" s="52"/>
      <c r="D12" s="52"/>
      <c r="E12" s="52"/>
      <c r="F12" s="52"/>
      <c r="G12" s="52"/>
      <c r="H12" s="52"/>
      <c r="I12" s="10"/>
      <c r="J12" s="10"/>
      <c r="K12" s="10"/>
      <c r="L12" s="10"/>
    </row>
    <row r="13" spans="1:14" ht="63.75" customHeight="1" x14ac:dyDescent="0.3">
      <c r="A13" s="14" t="s">
        <v>19</v>
      </c>
      <c r="B13" s="29" t="s">
        <v>38</v>
      </c>
      <c r="C13" s="2" t="s">
        <v>18</v>
      </c>
      <c r="D13" s="22">
        <v>56.3</v>
      </c>
      <c r="E13" s="4">
        <v>56.3</v>
      </c>
      <c r="F13" s="4">
        <f>E13-D13</f>
        <v>0</v>
      </c>
      <c r="G13" s="7">
        <f>F13/D13</f>
        <v>0</v>
      </c>
      <c r="H13" s="3"/>
      <c r="I13" s="34">
        <f>E13/D13</f>
        <v>1</v>
      </c>
      <c r="J13" s="10"/>
      <c r="K13" s="10"/>
      <c r="L13" s="10"/>
    </row>
    <row r="14" spans="1:14" ht="63" customHeight="1" x14ac:dyDescent="0.3">
      <c r="A14" s="14" t="s">
        <v>0</v>
      </c>
      <c r="B14" s="3" t="s">
        <v>1</v>
      </c>
      <c r="C14" s="2" t="s">
        <v>18</v>
      </c>
      <c r="D14" s="22">
        <v>99.7</v>
      </c>
      <c r="E14" s="4">
        <v>99.7</v>
      </c>
      <c r="F14" s="3">
        <f>E14-D14</f>
        <v>0</v>
      </c>
      <c r="G14" s="7">
        <f>F14/D14</f>
        <v>0</v>
      </c>
      <c r="H14" s="1"/>
      <c r="I14" s="34">
        <f>E14/D14</f>
        <v>1</v>
      </c>
      <c r="J14" s="10"/>
      <c r="K14" s="10"/>
      <c r="L14" s="10"/>
    </row>
    <row r="15" spans="1:14" ht="48.75" customHeight="1" x14ac:dyDescent="0.3">
      <c r="A15" s="14" t="s">
        <v>2</v>
      </c>
      <c r="B15" s="3" t="s">
        <v>3</v>
      </c>
      <c r="C15" s="2" t="s">
        <v>18</v>
      </c>
      <c r="D15" s="23">
        <v>71</v>
      </c>
      <c r="E15" s="4">
        <v>71</v>
      </c>
      <c r="F15" s="4">
        <f>E15-D15</f>
        <v>0</v>
      </c>
      <c r="G15" s="7">
        <f>F15/D15</f>
        <v>0</v>
      </c>
      <c r="H15" s="1"/>
      <c r="I15" s="34">
        <f>E15/D15</f>
        <v>1</v>
      </c>
      <c r="J15" s="10"/>
      <c r="K15" s="10"/>
      <c r="L15" s="10"/>
    </row>
    <row r="16" spans="1:14" ht="63.75" customHeight="1" x14ac:dyDescent="0.3">
      <c r="A16" s="14" t="s">
        <v>4</v>
      </c>
      <c r="B16" s="3" t="s">
        <v>5</v>
      </c>
      <c r="C16" s="2" t="s">
        <v>18</v>
      </c>
      <c r="D16" s="23">
        <v>17.899999999999999</v>
      </c>
      <c r="E16" s="4">
        <v>17.899999999999999</v>
      </c>
      <c r="F16" s="4">
        <f>E16-D16</f>
        <v>0</v>
      </c>
      <c r="G16" s="7">
        <f>F16/D16</f>
        <v>0</v>
      </c>
      <c r="H16" s="1"/>
      <c r="I16" s="19">
        <f>E16/D16</f>
        <v>1</v>
      </c>
      <c r="J16" s="10"/>
      <c r="K16" s="10"/>
      <c r="L16" s="10"/>
    </row>
    <row r="17" spans="1:14" ht="51.75" customHeight="1" x14ac:dyDescent="0.3">
      <c r="A17" s="14" t="s">
        <v>45</v>
      </c>
      <c r="B17" s="3" t="s">
        <v>46</v>
      </c>
      <c r="C17" s="9" t="s">
        <v>18</v>
      </c>
      <c r="D17" s="22">
        <v>100</v>
      </c>
      <c r="E17" s="4">
        <v>100</v>
      </c>
      <c r="F17" s="4">
        <f>E17-D17</f>
        <v>0</v>
      </c>
      <c r="G17" s="7">
        <f>F17/D17</f>
        <v>0</v>
      </c>
      <c r="H17" s="1"/>
      <c r="I17" s="10">
        <f>E17/D17</f>
        <v>1</v>
      </c>
      <c r="J17" s="33">
        <f>I17+I15+I14+I13+I16</f>
        <v>5</v>
      </c>
      <c r="K17" s="18">
        <f>J17/5</f>
        <v>1</v>
      </c>
      <c r="L17" s="10"/>
    </row>
    <row r="18" spans="1:14" ht="31.5" customHeight="1" x14ac:dyDescent="0.3">
      <c r="A18" s="51" t="s">
        <v>91</v>
      </c>
      <c r="B18" s="52"/>
      <c r="C18" s="52"/>
      <c r="D18" s="52"/>
      <c r="E18" s="52"/>
      <c r="F18" s="52"/>
      <c r="G18" s="52"/>
      <c r="H18" s="52"/>
      <c r="I18" s="10"/>
      <c r="J18" s="10"/>
      <c r="K18" s="10"/>
      <c r="L18" s="10"/>
    </row>
    <row r="19" spans="1:14" ht="60.75" customHeight="1" x14ac:dyDescent="0.3">
      <c r="A19" s="14" t="s">
        <v>6</v>
      </c>
      <c r="B19" s="29" t="s">
        <v>38</v>
      </c>
      <c r="C19" s="2" t="s">
        <v>18</v>
      </c>
      <c r="D19" s="22">
        <v>56.3</v>
      </c>
      <c r="E19" s="4">
        <v>56.3</v>
      </c>
      <c r="F19" s="4">
        <f>E19-D19</f>
        <v>0</v>
      </c>
      <c r="G19" s="5">
        <f>F19/D19</f>
        <v>0</v>
      </c>
      <c r="H19" s="16"/>
      <c r="I19" s="34">
        <f>E19/D19</f>
        <v>1</v>
      </c>
      <c r="J19" s="10"/>
      <c r="K19" s="10"/>
      <c r="L19" s="10"/>
      <c r="N19" s="8"/>
    </row>
    <row r="20" spans="1:14" ht="108.75" customHeight="1" x14ac:dyDescent="0.3">
      <c r="A20" s="14" t="s">
        <v>11</v>
      </c>
      <c r="B20" s="16" t="s">
        <v>71</v>
      </c>
      <c r="C20" s="2" t="s">
        <v>18</v>
      </c>
      <c r="D20" s="36">
        <v>0</v>
      </c>
      <c r="E20" s="37">
        <v>0</v>
      </c>
      <c r="F20" s="4">
        <f>E20-D20</f>
        <v>0</v>
      </c>
      <c r="G20" s="5">
        <v>0</v>
      </c>
      <c r="H20" s="1"/>
      <c r="I20" s="34">
        <v>0</v>
      </c>
      <c r="J20" s="34">
        <f>I19+I20+I21</f>
        <v>2</v>
      </c>
      <c r="K20" s="18">
        <f>J20/2</f>
        <v>1</v>
      </c>
      <c r="L20" s="11" t="s">
        <v>44</v>
      </c>
    </row>
    <row r="21" spans="1:14" ht="57" customHeight="1" x14ac:dyDescent="0.3">
      <c r="A21" s="14" t="s">
        <v>79</v>
      </c>
      <c r="B21" s="16" t="s">
        <v>80</v>
      </c>
      <c r="C21" s="2" t="s">
        <v>32</v>
      </c>
      <c r="D21" s="22">
        <v>5</v>
      </c>
      <c r="E21" s="4">
        <v>5</v>
      </c>
      <c r="F21" s="4">
        <f>E21-D21</f>
        <v>0</v>
      </c>
      <c r="G21" s="5">
        <f>F21/D21</f>
        <v>0</v>
      </c>
      <c r="H21" s="1"/>
      <c r="I21" s="10">
        <f>E21/D21</f>
        <v>1</v>
      </c>
      <c r="J21" s="10"/>
      <c r="K21" s="20"/>
      <c r="L21" s="11"/>
    </row>
    <row r="22" spans="1:14" ht="34.5" customHeight="1" x14ac:dyDescent="0.3">
      <c r="A22" s="53" t="s">
        <v>92</v>
      </c>
      <c r="B22" s="54"/>
      <c r="C22" s="54"/>
      <c r="D22" s="54"/>
      <c r="E22" s="54"/>
      <c r="F22" s="54"/>
      <c r="G22" s="54"/>
      <c r="H22" s="54"/>
      <c r="I22" s="10"/>
      <c r="J22" s="10"/>
      <c r="K22" s="10"/>
      <c r="L22" s="10"/>
    </row>
    <row r="23" spans="1:14" ht="72" customHeight="1" x14ac:dyDescent="0.3">
      <c r="A23" s="14" t="s">
        <v>7</v>
      </c>
      <c r="B23" s="1" t="s">
        <v>1</v>
      </c>
      <c r="C23" s="2" t="s">
        <v>18</v>
      </c>
      <c r="D23" s="22">
        <v>99.7</v>
      </c>
      <c r="E23" s="4">
        <v>99.7</v>
      </c>
      <c r="F23" s="4">
        <f t="shared" ref="F23:F34" si="0">E23-D23</f>
        <v>0</v>
      </c>
      <c r="G23" s="5">
        <f t="shared" ref="G23:G34" si="1">F23/D23</f>
        <v>0</v>
      </c>
      <c r="H23" s="1"/>
      <c r="I23" s="38">
        <f>E23/D23</f>
        <v>1</v>
      </c>
      <c r="J23" s="10"/>
      <c r="K23" s="10"/>
      <c r="L23" s="10"/>
    </row>
    <row r="24" spans="1:14" ht="94.5" customHeight="1" x14ac:dyDescent="0.3">
      <c r="A24" s="14" t="s">
        <v>20</v>
      </c>
      <c r="B24" s="3" t="s">
        <v>21</v>
      </c>
      <c r="C24" s="2" t="s">
        <v>18</v>
      </c>
      <c r="D24" s="22">
        <v>100</v>
      </c>
      <c r="E24" s="4">
        <v>100</v>
      </c>
      <c r="F24" s="4">
        <f t="shared" si="0"/>
        <v>0</v>
      </c>
      <c r="G24" s="5">
        <f t="shared" si="1"/>
        <v>0</v>
      </c>
      <c r="H24" s="27"/>
      <c r="I24" s="10">
        <f>E24/D24</f>
        <v>1</v>
      </c>
      <c r="J24" s="10"/>
      <c r="K24" s="10"/>
      <c r="L24" s="10"/>
    </row>
    <row r="25" spans="1:14" ht="108.75" customHeight="1" x14ac:dyDescent="0.3">
      <c r="A25" s="14" t="s">
        <v>41</v>
      </c>
      <c r="B25" s="1" t="s">
        <v>72</v>
      </c>
      <c r="C25" s="2" t="s">
        <v>18</v>
      </c>
      <c r="D25" s="22">
        <v>0</v>
      </c>
      <c r="E25" s="4">
        <v>0</v>
      </c>
      <c r="F25" s="4">
        <f t="shared" si="0"/>
        <v>0</v>
      </c>
      <c r="G25" s="5">
        <v>0</v>
      </c>
      <c r="H25" s="1"/>
      <c r="I25" s="10">
        <v>0</v>
      </c>
      <c r="J25" s="10"/>
      <c r="K25" s="10"/>
      <c r="L25" s="10"/>
    </row>
    <row r="26" spans="1:14" ht="99" customHeight="1" x14ac:dyDescent="0.3">
      <c r="A26" s="14" t="s">
        <v>8</v>
      </c>
      <c r="B26" s="1" t="s">
        <v>33</v>
      </c>
      <c r="C26" s="2" t="s">
        <v>24</v>
      </c>
      <c r="D26" s="22">
        <v>2700</v>
      </c>
      <c r="E26" s="4">
        <v>2894</v>
      </c>
      <c r="F26" s="4">
        <f t="shared" si="0"/>
        <v>194</v>
      </c>
      <c r="G26" s="5">
        <f>F26/D26</f>
        <v>7.1851851851851847E-2</v>
      </c>
      <c r="H26" s="16" t="s">
        <v>104</v>
      </c>
      <c r="I26" s="38">
        <f t="shared" ref="I26:I28" si="2">E26/D26</f>
        <v>1.0718518518518518</v>
      </c>
      <c r="J26" s="10"/>
      <c r="K26" s="10"/>
      <c r="L26" s="10"/>
    </row>
    <row r="27" spans="1:14" ht="93" customHeight="1" x14ac:dyDescent="0.3">
      <c r="A27" s="14" t="s">
        <v>47</v>
      </c>
      <c r="B27" s="30" t="s">
        <v>48</v>
      </c>
      <c r="C27" s="2" t="s">
        <v>18</v>
      </c>
      <c r="D27" s="22">
        <v>0</v>
      </c>
      <c r="E27" s="4">
        <v>0</v>
      </c>
      <c r="F27" s="4">
        <f t="shared" si="0"/>
        <v>0</v>
      </c>
      <c r="G27" s="5">
        <v>0</v>
      </c>
      <c r="H27" s="1"/>
      <c r="I27" s="10">
        <v>0</v>
      </c>
      <c r="J27" s="10"/>
      <c r="K27" s="10"/>
      <c r="L27" s="10"/>
    </row>
    <row r="28" spans="1:14" ht="154.5" customHeight="1" x14ac:dyDescent="0.3">
      <c r="A28" s="14" t="s">
        <v>49</v>
      </c>
      <c r="B28" s="30" t="s">
        <v>50</v>
      </c>
      <c r="C28" s="2" t="s">
        <v>18</v>
      </c>
      <c r="D28" s="4">
        <v>100</v>
      </c>
      <c r="E28" s="4">
        <v>100</v>
      </c>
      <c r="F28" s="4">
        <f t="shared" si="0"/>
        <v>0</v>
      </c>
      <c r="G28" s="5">
        <f t="shared" si="1"/>
        <v>0</v>
      </c>
      <c r="H28" s="1"/>
      <c r="I28" s="10">
        <f t="shared" si="2"/>
        <v>1</v>
      </c>
      <c r="J28" s="10"/>
      <c r="K28" s="10"/>
      <c r="L28" s="10"/>
    </row>
    <row r="29" spans="1:14" ht="99.75" customHeight="1" x14ac:dyDescent="0.3">
      <c r="A29" s="14" t="s">
        <v>51</v>
      </c>
      <c r="B29" s="1" t="s">
        <v>52</v>
      </c>
      <c r="C29" s="2" t="s">
        <v>18</v>
      </c>
      <c r="D29" s="4">
        <v>100</v>
      </c>
      <c r="E29" s="4">
        <v>100</v>
      </c>
      <c r="F29" s="4">
        <f t="shared" si="0"/>
        <v>0</v>
      </c>
      <c r="G29" s="5">
        <f t="shared" si="1"/>
        <v>0</v>
      </c>
      <c r="H29" s="1"/>
      <c r="I29" s="10">
        <f>E29/D29</f>
        <v>1</v>
      </c>
      <c r="J29" s="38">
        <f>I23+I24+I26+I28+I29+I30+I32+I33+I34</f>
        <v>9.0718518518518518</v>
      </c>
      <c r="K29" s="35">
        <f>J29/9</f>
        <v>1.0079835390946501</v>
      </c>
      <c r="L29" s="11" t="s">
        <v>42</v>
      </c>
    </row>
    <row r="30" spans="1:14" ht="99.75" customHeight="1" x14ac:dyDescent="0.3">
      <c r="A30" s="14" t="s">
        <v>73</v>
      </c>
      <c r="B30" s="30" t="s">
        <v>74</v>
      </c>
      <c r="C30" s="2" t="s">
        <v>32</v>
      </c>
      <c r="D30" s="4">
        <v>5</v>
      </c>
      <c r="E30" s="4">
        <v>5</v>
      </c>
      <c r="F30" s="4">
        <f t="shared" si="0"/>
        <v>0</v>
      </c>
      <c r="G30" s="5">
        <f t="shared" si="1"/>
        <v>0</v>
      </c>
      <c r="H30" s="1"/>
      <c r="I30" s="10">
        <f>E30/D30</f>
        <v>1</v>
      </c>
      <c r="J30" s="10"/>
      <c r="K30" s="18"/>
      <c r="L30" s="11"/>
    </row>
    <row r="31" spans="1:14" ht="136.5" hidden="1" customHeight="1" x14ac:dyDescent="0.3">
      <c r="A31" s="14" t="s">
        <v>75</v>
      </c>
      <c r="B31" s="30" t="s">
        <v>76</v>
      </c>
      <c r="C31" s="2" t="s">
        <v>32</v>
      </c>
      <c r="D31" s="31" t="s">
        <v>81</v>
      </c>
      <c r="E31" s="31" t="s">
        <v>81</v>
      </c>
      <c r="F31" s="31" t="s">
        <v>81</v>
      </c>
      <c r="G31" s="31" t="s">
        <v>81</v>
      </c>
      <c r="H31" s="1"/>
      <c r="I31" s="10" t="e">
        <f t="shared" ref="I31:I34" si="3">E31/D31</f>
        <v>#VALUE!</v>
      </c>
      <c r="J31" s="10"/>
      <c r="K31" s="18"/>
      <c r="L31" s="11"/>
    </row>
    <row r="32" spans="1:14" ht="136.5" customHeight="1" x14ac:dyDescent="0.3">
      <c r="A32" s="32" t="s">
        <v>75</v>
      </c>
      <c r="B32" s="1" t="s">
        <v>78</v>
      </c>
      <c r="C32" s="2" t="s">
        <v>18</v>
      </c>
      <c r="D32" s="4">
        <v>100</v>
      </c>
      <c r="E32" s="4">
        <v>100</v>
      </c>
      <c r="F32" s="4">
        <f t="shared" si="0"/>
        <v>0</v>
      </c>
      <c r="G32" s="5">
        <f t="shared" si="1"/>
        <v>0</v>
      </c>
      <c r="H32" s="1"/>
      <c r="I32" s="10">
        <f t="shared" si="3"/>
        <v>1</v>
      </c>
      <c r="J32" s="10"/>
      <c r="K32" s="18"/>
      <c r="L32" s="11"/>
    </row>
    <row r="33" spans="1:12" ht="66.75" customHeight="1" x14ac:dyDescent="0.3">
      <c r="A33" s="14" t="s">
        <v>77</v>
      </c>
      <c r="B33" s="1" t="s">
        <v>82</v>
      </c>
      <c r="C33" s="2" t="s">
        <v>32</v>
      </c>
      <c r="D33" s="4">
        <v>4</v>
      </c>
      <c r="E33" s="4">
        <v>4</v>
      </c>
      <c r="F33" s="4">
        <f t="shared" si="0"/>
        <v>0</v>
      </c>
      <c r="G33" s="5">
        <f t="shared" si="1"/>
        <v>0</v>
      </c>
      <c r="H33" s="1"/>
      <c r="I33" s="10">
        <f t="shared" si="3"/>
        <v>1</v>
      </c>
      <c r="J33" s="10"/>
      <c r="K33" s="18"/>
      <c r="L33" s="11"/>
    </row>
    <row r="34" spans="1:12" ht="66.75" customHeight="1" x14ac:dyDescent="0.3">
      <c r="A34" s="32" t="s">
        <v>98</v>
      </c>
      <c r="B34" s="1" t="s">
        <v>99</v>
      </c>
      <c r="C34" s="2" t="s">
        <v>18</v>
      </c>
      <c r="D34" s="4">
        <v>71</v>
      </c>
      <c r="E34" s="4">
        <v>71</v>
      </c>
      <c r="F34" s="4">
        <f t="shared" si="0"/>
        <v>0</v>
      </c>
      <c r="G34" s="5">
        <f t="shared" si="1"/>
        <v>0</v>
      </c>
      <c r="H34" s="1"/>
      <c r="I34" s="10">
        <f t="shared" si="3"/>
        <v>1</v>
      </c>
      <c r="J34" s="10"/>
      <c r="K34" s="18"/>
      <c r="L34" s="11"/>
    </row>
    <row r="35" spans="1:12" ht="27.75" customHeight="1" x14ac:dyDescent="0.3">
      <c r="A35" s="55" t="s">
        <v>93</v>
      </c>
      <c r="B35" s="55"/>
      <c r="C35" s="55"/>
      <c r="D35" s="55"/>
      <c r="E35" s="55"/>
      <c r="F35" s="55"/>
      <c r="G35" s="55"/>
      <c r="H35" s="55"/>
      <c r="I35" s="10"/>
      <c r="J35" s="10"/>
      <c r="K35" s="10"/>
      <c r="L35" s="10"/>
    </row>
    <row r="36" spans="1:12" ht="50.25" customHeight="1" x14ac:dyDescent="0.3">
      <c r="A36" s="14" t="s">
        <v>22</v>
      </c>
      <c r="B36" s="1" t="s">
        <v>3</v>
      </c>
      <c r="C36" s="25" t="s">
        <v>18</v>
      </c>
      <c r="D36" s="4">
        <v>71</v>
      </c>
      <c r="E36" s="4">
        <v>71</v>
      </c>
      <c r="F36" s="4">
        <f>E36-D36</f>
        <v>0</v>
      </c>
      <c r="G36" s="6">
        <f>F36/D36</f>
        <v>0</v>
      </c>
      <c r="H36" s="1"/>
      <c r="I36" s="38">
        <f>E36/D36</f>
        <v>1</v>
      </c>
      <c r="J36" s="10"/>
      <c r="K36" s="10"/>
      <c r="L36" s="10"/>
    </row>
    <row r="37" spans="1:12" ht="102.75" customHeight="1" x14ac:dyDescent="0.3">
      <c r="A37" s="14" t="s">
        <v>53</v>
      </c>
      <c r="B37" s="1" t="s">
        <v>54</v>
      </c>
      <c r="C37" s="2" t="s">
        <v>18</v>
      </c>
      <c r="D37" s="4">
        <v>25</v>
      </c>
      <c r="E37" s="4">
        <v>25</v>
      </c>
      <c r="F37" s="4">
        <f>E37-D37</f>
        <v>0</v>
      </c>
      <c r="G37" s="6">
        <f>F37/D37</f>
        <v>0</v>
      </c>
      <c r="H37" s="1"/>
      <c r="I37" s="10">
        <f>E37/D37</f>
        <v>1</v>
      </c>
      <c r="J37" s="19">
        <f>I37+I36+I38</f>
        <v>3</v>
      </c>
      <c r="K37" s="39">
        <f>J37/3</f>
        <v>1</v>
      </c>
      <c r="L37" s="17" t="s">
        <v>43</v>
      </c>
    </row>
    <row r="38" spans="1:12" ht="85.5" customHeight="1" x14ac:dyDescent="0.3">
      <c r="A38" s="14" t="s">
        <v>83</v>
      </c>
      <c r="B38" s="1" t="s">
        <v>84</v>
      </c>
      <c r="C38" s="2" t="s">
        <v>32</v>
      </c>
      <c r="D38" s="4">
        <v>1</v>
      </c>
      <c r="E38" s="4">
        <v>1</v>
      </c>
      <c r="F38" s="4">
        <f>E38-D38</f>
        <v>0</v>
      </c>
      <c r="G38" s="6">
        <f>F38/D38</f>
        <v>0</v>
      </c>
      <c r="H38" s="1"/>
      <c r="I38" s="10">
        <f>E38/D38</f>
        <v>1</v>
      </c>
      <c r="J38" s="10"/>
      <c r="K38" s="13"/>
      <c r="L38" s="17"/>
    </row>
    <row r="39" spans="1:12" ht="19.5" customHeight="1" x14ac:dyDescent="0.3">
      <c r="A39" s="55" t="s">
        <v>94</v>
      </c>
      <c r="B39" s="55"/>
      <c r="C39" s="55"/>
      <c r="D39" s="55"/>
      <c r="E39" s="55"/>
      <c r="F39" s="55"/>
      <c r="G39" s="55"/>
      <c r="H39" s="55"/>
      <c r="I39" s="10"/>
      <c r="J39" s="10"/>
      <c r="K39" s="10"/>
      <c r="L39" s="10"/>
    </row>
    <row r="40" spans="1:12" ht="51" customHeight="1" x14ac:dyDescent="0.3">
      <c r="A40" s="14" t="s">
        <v>23</v>
      </c>
      <c r="B40" s="30" t="s">
        <v>37</v>
      </c>
      <c r="C40" s="2" t="s">
        <v>24</v>
      </c>
      <c r="D40" s="24">
        <v>1140</v>
      </c>
      <c r="E40" s="4">
        <v>1094</v>
      </c>
      <c r="F40" s="4">
        <f>E40-D40</f>
        <v>-46</v>
      </c>
      <c r="G40" s="6">
        <f>F40/D40</f>
        <v>-4.0350877192982457E-2</v>
      </c>
      <c r="H40" s="1" t="s">
        <v>103</v>
      </c>
      <c r="I40" s="34">
        <f>E40/D40</f>
        <v>0.95964912280701753</v>
      </c>
      <c r="J40" s="10"/>
      <c r="K40" s="10"/>
      <c r="L40" s="10"/>
    </row>
    <row r="41" spans="1:12" ht="49.5" customHeight="1" x14ac:dyDescent="0.3">
      <c r="A41" s="14" t="s">
        <v>9</v>
      </c>
      <c r="B41" s="30" t="s">
        <v>10</v>
      </c>
      <c r="C41" s="2" t="s">
        <v>24</v>
      </c>
      <c r="D41" s="24">
        <v>1015</v>
      </c>
      <c r="E41" s="4">
        <v>1015</v>
      </c>
      <c r="F41" s="4">
        <f>E41-D41</f>
        <v>0</v>
      </c>
      <c r="G41" s="6">
        <f t="shared" ref="G41:G42" si="4">F41/D41</f>
        <v>0</v>
      </c>
      <c r="H41" s="28"/>
      <c r="I41" s="34">
        <f>E41/D41</f>
        <v>1</v>
      </c>
      <c r="J41" s="10"/>
      <c r="K41" s="10"/>
      <c r="L41" s="10"/>
    </row>
    <row r="42" spans="1:12" ht="102.75" customHeight="1" x14ac:dyDescent="0.3">
      <c r="A42" s="14" t="s">
        <v>34</v>
      </c>
      <c r="B42" s="1" t="s">
        <v>35</v>
      </c>
      <c r="C42" s="2" t="s">
        <v>24</v>
      </c>
      <c r="D42" s="22">
        <v>150</v>
      </c>
      <c r="E42" s="4">
        <v>170</v>
      </c>
      <c r="F42" s="4">
        <f>E42-D42</f>
        <v>20</v>
      </c>
      <c r="G42" s="6">
        <f t="shared" si="4"/>
        <v>0.13333333333333333</v>
      </c>
      <c r="H42" s="1" t="s">
        <v>101</v>
      </c>
      <c r="I42" s="19">
        <f>E42/D42</f>
        <v>1.1333333333333333</v>
      </c>
      <c r="J42" s="34">
        <f>I40+I41+I42</f>
        <v>3.0929824561403509</v>
      </c>
      <c r="K42" s="18">
        <f>J42/3</f>
        <v>1.0309941520467836</v>
      </c>
      <c r="L42" s="12" t="s">
        <v>36</v>
      </c>
    </row>
    <row r="43" spans="1:12" ht="36" customHeight="1" x14ac:dyDescent="0.3">
      <c r="A43" s="53" t="s">
        <v>25</v>
      </c>
      <c r="B43" s="53"/>
      <c r="C43" s="53"/>
      <c r="D43" s="53"/>
      <c r="E43" s="53"/>
      <c r="F43" s="53"/>
      <c r="G43" s="53"/>
      <c r="H43" s="53"/>
      <c r="I43" s="10"/>
      <c r="J43" s="10"/>
      <c r="K43" s="10"/>
      <c r="L43" s="10"/>
    </row>
    <row r="44" spans="1:12" ht="83.25" customHeight="1" x14ac:dyDescent="0.3">
      <c r="A44" s="14" t="s">
        <v>26</v>
      </c>
      <c r="B44" s="1" t="s">
        <v>27</v>
      </c>
      <c r="C44" s="2" t="s">
        <v>18</v>
      </c>
      <c r="D44" s="22">
        <v>59</v>
      </c>
      <c r="E44" s="4">
        <v>59</v>
      </c>
      <c r="F44" s="4">
        <f>E44-D44</f>
        <v>0</v>
      </c>
      <c r="G44" s="5">
        <f>F44/D44</f>
        <v>0</v>
      </c>
      <c r="H44" s="1"/>
      <c r="I44" s="10">
        <f>E44/D44</f>
        <v>1</v>
      </c>
      <c r="J44" s="10"/>
      <c r="K44" s="10"/>
      <c r="L44" s="10"/>
    </row>
    <row r="45" spans="1:12" ht="108" customHeight="1" x14ac:dyDescent="0.3">
      <c r="A45" s="14" t="s">
        <v>28</v>
      </c>
      <c r="B45" s="1" t="s">
        <v>29</v>
      </c>
      <c r="C45" s="2" t="s">
        <v>18</v>
      </c>
      <c r="D45" s="22">
        <v>100</v>
      </c>
      <c r="E45" s="4">
        <v>100</v>
      </c>
      <c r="F45" s="4">
        <f>E45-D45</f>
        <v>0</v>
      </c>
      <c r="G45" s="5">
        <f>F45/D45</f>
        <v>0</v>
      </c>
      <c r="H45" s="15"/>
      <c r="I45" s="10">
        <f>E45/D45</f>
        <v>1</v>
      </c>
      <c r="J45" s="10">
        <f>I44+I45+I46</f>
        <v>3</v>
      </c>
      <c r="K45" s="18">
        <f>J45/3</f>
        <v>1</v>
      </c>
      <c r="L45" s="10" t="s">
        <v>86</v>
      </c>
    </row>
    <row r="46" spans="1:12" ht="84.75" customHeight="1" x14ac:dyDescent="0.3">
      <c r="A46" s="14" t="s">
        <v>30</v>
      </c>
      <c r="B46" s="1" t="s">
        <v>31</v>
      </c>
      <c r="C46" s="2" t="s">
        <v>32</v>
      </c>
      <c r="D46" s="22">
        <v>44</v>
      </c>
      <c r="E46" s="4">
        <v>44</v>
      </c>
      <c r="F46" s="4">
        <f>E46-D46</f>
        <v>0</v>
      </c>
      <c r="G46" s="5">
        <f>F46/D46</f>
        <v>0</v>
      </c>
      <c r="H46" s="16"/>
      <c r="I46" s="10">
        <f>E46/D46</f>
        <v>1</v>
      </c>
      <c r="J46" s="10"/>
      <c r="K46" s="10"/>
      <c r="L46" s="10"/>
    </row>
    <row r="47" spans="1:12" ht="33.75" customHeight="1" x14ac:dyDescent="0.3">
      <c r="A47" s="46" t="s">
        <v>95</v>
      </c>
      <c r="B47" s="47"/>
      <c r="C47" s="47"/>
      <c r="D47" s="47"/>
      <c r="E47" s="47"/>
      <c r="F47" s="47"/>
      <c r="G47" s="47"/>
      <c r="H47" s="48"/>
      <c r="I47" s="10"/>
      <c r="J47" s="10"/>
      <c r="K47" s="10"/>
      <c r="L47" s="10"/>
    </row>
    <row r="48" spans="1:12" ht="46.5" customHeight="1" x14ac:dyDescent="0.3">
      <c r="A48" s="14" t="s">
        <v>55</v>
      </c>
      <c r="B48" s="1" t="s">
        <v>56</v>
      </c>
      <c r="C48" s="2" t="s">
        <v>18</v>
      </c>
      <c r="D48" s="22">
        <v>71</v>
      </c>
      <c r="E48" s="4">
        <v>71</v>
      </c>
      <c r="F48" s="4">
        <f t="shared" ref="F48:F54" si="5">E48-D48</f>
        <v>0</v>
      </c>
      <c r="G48" s="5">
        <f>F48/D48</f>
        <v>0</v>
      </c>
      <c r="H48" s="1"/>
      <c r="I48" s="34">
        <f>E48/D48</f>
        <v>1</v>
      </c>
      <c r="J48" s="10"/>
      <c r="K48" s="10"/>
      <c r="L48" s="10"/>
    </row>
    <row r="49" spans="1:12" ht="78" customHeight="1" x14ac:dyDescent="0.3">
      <c r="A49" s="14" t="s">
        <v>57</v>
      </c>
      <c r="B49" s="1" t="s">
        <v>58</v>
      </c>
      <c r="C49" s="2" t="s">
        <v>18</v>
      </c>
      <c r="D49" s="22">
        <v>36</v>
      </c>
      <c r="E49" s="31">
        <v>42</v>
      </c>
      <c r="F49" s="4">
        <f>E49-D49</f>
        <v>6</v>
      </c>
      <c r="G49" s="5">
        <f>F49/D49</f>
        <v>0.16666666666666666</v>
      </c>
      <c r="H49" s="1" t="s">
        <v>100</v>
      </c>
      <c r="I49" s="34">
        <f t="shared" ref="I49:I55" si="6">E49/D49</f>
        <v>1.1666666666666667</v>
      </c>
      <c r="J49" s="10"/>
      <c r="K49" s="10"/>
      <c r="L49" s="10"/>
    </row>
    <row r="50" spans="1:12" ht="124.5" customHeight="1" x14ac:dyDescent="0.3">
      <c r="A50" s="32" t="s">
        <v>59</v>
      </c>
      <c r="B50" s="1" t="s">
        <v>85</v>
      </c>
      <c r="C50" s="2" t="s">
        <v>18</v>
      </c>
      <c r="D50" s="22">
        <v>100</v>
      </c>
      <c r="E50" s="4">
        <v>100</v>
      </c>
      <c r="F50" s="4">
        <f t="shared" si="5"/>
        <v>0</v>
      </c>
      <c r="G50" s="5">
        <f t="shared" ref="G50:G54" si="7">F50/D50</f>
        <v>0</v>
      </c>
      <c r="H50" s="15"/>
      <c r="I50" s="10">
        <f t="shared" si="6"/>
        <v>1</v>
      </c>
      <c r="J50" s="10"/>
      <c r="K50" s="10"/>
      <c r="L50" s="10"/>
    </row>
    <row r="51" spans="1:12" ht="79.5" customHeight="1" x14ac:dyDescent="0.3">
      <c r="A51" s="32" t="s">
        <v>60</v>
      </c>
      <c r="B51" s="30" t="s">
        <v>61</v>
      </c>
      <c r="C51" s="2" t="s">
        <v>18</v>
      </c>
      <c r="D51" s="22">
        <v>71.400000000000006</v>
      </c>
      <c r="E51" s="4">
        <v>71.400000000000006</v>
      </c>
      <c r="F51" s="4">
        <f t="shared" si="5"/>
        <v>0</v>
      </c>
      <c r="G51" s="5">
        <f t="shared" si="7"/>
        <v>0</v>
      </c>
      <c r="H51" s="16"/>
      <c r="I51" s="34">
        <f t="shared" si="6"/>
        <v>1</v>
      </c>
      <c r="J51" s="34"/>
      <c r="K51" s="35">
        <f>J51/8</f>
        <v>0</v>
      </c>
      <c r="L51" s="10"/>
    </row>
    <row r="52" spans="1:12" ht="110.25" customHeight="1" x14ac:dyDescent="0.3">
      <c r="A52" s="32" t="s">
        <v>62</v>
      </c>
      <c r="B52" s="1" t="s">
        <v>63</v>
      </c>
      <c r="C52" s="2" t="s">
        <v>32</v>
      </c>
      <c r="D52" s="22">
        <v>502</v>
      </c>
      <c r="E52" s="4">
        <v>889</v>
      </c>
      <c r="F52" s="4">
        <f t="shared" si="5"/>
        <v>387</v>
      </c>
      <c r="G52" s="5">
        <f t="shared" si="7"/>
        <v>0.77091633466135456</v>
      </c>
      <c r="H52" s="16" t="s">
        <v>105</v>
      </c>
      <c r="I52" s="19">
        <f t="shared" si="6"/>
        <v>1.7709163346613546</v>
      </c>
      <c r="J52" s="10"/>
      <c r="K52" s="10"/>
      <c r="L52" s="10"/>
    </row>
    <row r="53" spans="1:12" ht="80.25" customHeight="1" x14ac:dyDescent="0.3">
      <c r="A53" s="14" t="s">
        <v>64</v>
      </c>
      <c r="B53" s="1" t="s">
        <v>65</v>
      </c>
      <c r="C53" s="2" t="s">
        <v>18</v>
      </c>
      <c r="D53" s="22">
        <v>100</v>
      </c>
      <c r="E53" s="4">
        <v>100</v>
      </c>
      <c r="F53" s="4">
        <f t="shared" si="5"/>
        <v>0</v>
      </c>
      <c r="G53" s="5">
        <f t="shared" si="7"/>
        <v>0</v>
      </c>
      <c r="H53" s="16"/>
      <c r="I53" s="34">
        <f t="shared" si="6"/>
        <v>1</v>
      </c>
      <c r="J53" s="10"/>
      <c r="K53" s="10"/>
      <c r="L53" s="10"/>
    </row>
    <row r="54" spans="1:12" ht="36" customHeight="1" x14ac:dyDescent="0.3">
      <c r="A54" s="14" t="s">
        <v>66</v>
      </c>
      <c r="B54" s="30" t="s">
        <v>67</v>
      </c>
      <c r="C54" s="2" t="s">
        <v>18</v>
      </c>
      <c r="D54" s="22">
        <v>100</v>
      </c>
      <c r="E54" s="4">
        <v>100</v>
      </c>
      <c r="F54" s="4">
        <f t="shared" si="5"/>
        <v>0</v>
      </c>
      <c r="G54" s="5">
        <f t="shared" si="7"/>
        <v>0</v>
      </c>
      <c r="H54" s="16"/>
      <c r="I54" s="10">
        <f t="shared" si="6"/>
        <v>1</v>
      </c>
      <c r="J54" s="10"/>
      <c r="K54" s="10"/>
      <c r="L54" s="10"/>
    </row>
    <row r="55" spans="1:12" ht="181.5" customHeight="1" x14ac:dyDescent="0.3">
      <c r="A55" s="14" t="s">
        <v>87</v>
      </c>
      <c r="B55" s="1" t="s">
        <v>68</v>
      </c>
      <c r="C55" s="2" t="s">
        <v>24</v>
      </c>
      <c r="D55" s="22">
        <v>945</v>
      </c>
      <c r="E55" s="4">
        <v>1081</v>
      </c>
      <c r="F55" s="4">
        <f>E55-D55</f>
        <v>136</v>
      </c>
      <c r="G55" s="5">
        <f>F55/D55</f>
        <v>0.14391534391534391</v>
      </c>
      <c r="H55" s="16" t="s">
        <v>102</v>
      </c>
      <c r="I55" s="19">
        <f t="shared" si="6"/>
        <v>1.143915343915344</v>
      </c>
      <c r="J55" s="10"/>
      <c r="K55" s="10"/>
      <c r="L55" s="10"/>
    </row>
    <row r="56" spans="1:12" ht="57" customHeight="1" x14ac:dyDescent="0.4">
      <c r="A56" s="56" t="s">
        <v>89</v>
      </c>
      <c r="B56" s="57"/>
      <c r="C56" s="57"/>
      <c r="D56" s="57"/>
      <c r="E56" s="57"/>
      <c r="F56" s="57"/>
      <c r="G56" s="57"/>
      <c r="H56" s="57"/>
      <c r="I56" s="10"/>
      <c r="J56" s="10"/>
      <c r="K56" s="13"/>
      <c r="L56" s="12"/>
    </row>
    <row r="57" spans="1:12" ht="62.25" customHeight="1" x14ac:dyDescent="0.3">
      <c r="A57" s="50"/>
      <c r="B57" s="50"/>
      <c r="C57" s="50"/>
      <c r="D57" s="50"/>
      <c r="E57" s="50"/>
      <c r="F57" s="50"/>
      <c r="G57" s="50"/>
      <c r="H57" s="50"/>
    </row>
  </sheetData>
  <mergeCells count="21">
    <mergeCell ref="A47:H47"/>
    <mergeCell ref="F9:G9"/>
    <mergeCell ref="H9:H10"/>
    <mergeCell ref="A57:H57"/>
    <mergeCell ref="A12:H12"/>
    <mergeCell ref="A18:H18"/>
    <mergeCell ref="A22:H22"/>
    <mergeCell ref="A35:H35"/>
    <mergeCell ref="A39:H39"/>
    <mergeCell ref="A43:H43"/>
    <mergeCell ref="A56:H56"/>
    <mergeCell ref="A9:A10"/>
    <mergeCell ref="B9:B10"/>
    <mergeCell ref="C9:C10"/>
    <mergeCell ref="D9:D10"/>
    <mergeCell ref="E9:E10"/>
    <mergeCell ref="H1:H2"/>
    <mergeCell ref="A3:H4"/>
    <mergeCell ref="A5:H5"/>
    <mergeCell ref="A7:H7"/>
    <mergeCell ref="A6:H6"/>
  </mergeCells>
  <pageMargins left="0.51181102362204722" right="0.51181102362204722" top="0.55118110236220474" bottom="0.55118110236220474" header="0.31496062992125984" footer="0.31496062992125984"/>
  <pageSetup paperSize="9" scale="79" firstPageNumber="4" fitToHeight="0" orientation="landscape" r:id="rId1"/>
  <rowBreaks count="5" manualBreakCount="5">
    <brk id="19" max="7" man="1"/>
    <brk id="27" max="7" man="1"/>
    <brk id="35" max="7" man="1"/>
    <brk id="44" max="7" man="1"/>
    <brk id="5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1</vt:lpstr>
      <vt:lpstr>'таблица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Андреева Ольга Николаевна</cp:lastModifiedBy>
  <cp:lastPrinted>2026-02-24T00:58:56Z</cp:lastPrinted>
  <dcterms:created xsi:type="dcterms:W3CDTF">2017-02-15T03:29:31Z</dcterms:created>
  <dcterms:modified xsi:type="dcterms:W3CDTF">2026-03-03T06:27:09Z</dcterms:modified>
</cp:coreProperties>
</file>