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.shegnagaev\Desktop\РАБОЧАЯ\Программа профилактики правонарушений\Отчеты по программе\отчет по программе  профилактика правонарушения\отчет 2025\"/>
    </mc:Choice>
  </mc:AlternateContent>
  <xr:revisionPtr revIDLastSave="0" documentId="13_ncr:1_{A4C0D5B7-5BE6-4598-8507-883B79A7C59C}" xr6:coauthVersionLast="47" xr6:coauthVersionMax="47" xr10:uidLastSave="{00000000-0000-0000-0000-000000000000}"/>
  <bookViews>
    <workbookView xWindow="14520" yWindow="1965" windowWidth="14280" windowHeight="13305" xr2:uid="{00000000-000D-0000-FFFF-FFFF00000000}"/>
  </bookViews>
  <sheets>
    <sheet name="отчет по цел. показ." sheetId="1" r:id="rId1"/>
    <sheet name="ресур. обесп." sheetId="2" r:id="rId2"/>
  </sheets>
  <definedNames>
    <definedName name="_xlnm.Print_Titles" localSheetId="0">'отчет по цел. показ.'!$8:$10</definedName>
    <definedName name="_xlnm.Print_Titles" localSheetId="1">'ресур. обесп.'!$8:$9</definedName>
    <definedName name="_xlnm.Print_Area" localSheetId="0">'отчет по цел. показ.'!$A$1:$H$28</definedName>
    <definedName name="_xlnm.Print_Area" localSheetId="1">'ресур. обесп.'!$A$1:$K$21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2"/>
  <c r="G16" i="2"/>
  <c r="G15" i="2"/>
  <c r="E11" i="2"/>
  <c r="F21" i="1" l="1"/>
  <c r="G21" i="1" s="1"/>
  <c r="F17" i="1"/>
  <c r="F16" i="1" l="1"/>
  <c r="G16" i="1" s="1"/>
  <c r="F15" i="1"/>
  <c r="G15" i="1" s="1"/>
  <c r="F13" i="1"/>
  <c r="G13" i="1"/>
  <c r="G12" i="2" l="1"/>
  <c r="G13" i="2"/>
  <c r="G11" i="2" l="1"/>
  <c r="G14" i="2"/>
  <c r="E17" i="2"/>
  <c r="E10" i="2" s="1"/>
  <c r="G18" i="2"/>
  <c r="F17" i="2" l="1"/>
  <c r="F10" i="2" s="1"/>
  <c r="G17" i="2" l="1"/>
  <c r="G19" i="2"/>
  <c r="G10" i="2" l="1"/>
</calcChain>
</file>

<file path=xl/sharedStrings.xml><?xml version="1.0" encoding="utf-8"?>
<sst xmlns="http://schemas.openxmlformats.org/spreadsheetml/2006/main" count="137" uniqueCount="88">
  <si>
    <t>Приложение 2</t>
  </si>
  <si>
    <t>№ п/п</t>
  </si>
  <si>
    <t>Наименование целевого показателя</t>
  </si>
  <si>
    <t>Ед. изм.</t>
  </si>
  <si>
    <t>%</t>
  </si>
  <si>
    <t>Фактическое значение за отчетный период</t>
  </si>
  <si>
    <t>Отклонение фактического значения от планового</t>
  </si>
  <si>
    <t>-/+</t>
  </si>
  <si>
    <t>Отчет об исполнении целевых показателей муниципальной программы</t>
  </si>
  <si>
    <t>Таблица 1</t>
  </si>
  <si>
    <t>1</t>
  </si>
  <si>
    <t>2</t>
  </si>
  <si>
    <t>1.1</t>
  </si>
  <si>
    <t>1.2</t>
  </si>
  <si>
    <t>2.1</t>
  </si>
  <si>
    <t>ед</t>
  </si>
  <si>
    <t>Источник финансирования</t>
  </si>
  <si>
    <t>Бюджет города</t>
  </si>
  <si>
    <t>Отчет об исполнении мероприятий муниципальной программы</t>
  </si>
  <si>
    <t>Обоснование причин отклонения (при наличии)</t>
  </si>
  <si>
    <t>Процент исполнения (гр.6/гр.5*100), %</t>
  </si>
  <si>
    <t>Приложение 1</t>
  </si>
  <si>
    <t>Таблица 2</t>
  </si>
  <si>
    <t>х</t>
  </si>
  <si>
    <t xml:space="preserve">Количество правонарушений при проведении  культурно - массовых и общественно политических мероприятий   </t>
  </si>
  <si>
    <t>Профинансировано за отчетный период, руб.</t>
  </si>
  <si>
    <t>Отдел по обеспечению деятельности комиссии по делам несовершеннолетних и защите их прав управления по социально-культурным вопросам администрации города Усолье-Сибирское</t>
  </si>
  <si>
    <t>Обоснование причин отклонения (при отклонении на +/- 5%)</t>
  </si>
  <si>
    <t>ед.</t>
  </si>
  <si>
    <t>Наименование муниципальной программы, подпрограммы, основного мероприятия, мероприятия, проекта</t>
  </si>
  <si>
    <t>Участники муниципальной программы, участники подпрограммы</t>
  </si>
  <si>
    <t>Наименование показателя мероприятия, единица измерения</t>
  </si>
  <si>
    <t xml:space="preserve">Фактическое значение показателя мероприятия </t>
  </si>
  <si>
    <t xml:space="preserve">Отдел по обеспечению деятельности комиссии по делам несовершеннолетних и защите их прав управления по социально-культурным вопросам администрации города Усолье-Сибирское         </t>
  </si>
  <si>
    <t xml:space="preserve">к Отчету </t>
  </si>
  <si>
    <t xml:space="preserve">Количество  информационных продуктов о доступных мерах профилактики правонарушений </t>
  </si>
  <si>
    <t xml:space="preserve">Основное мероприятие 1.2                             Изготовление информационных продуктов о доступных мерах профилактики правонарушений </t>
  </si>
  <si>
    <t>2.2</t>
  </si>
  <si>
    <t xml:space="preserve">Консультант по правоохранительной и оборонной работе админстрации города                 </t>
  </si>
  <si>
    <t>Количество застрахованных членов добровольной народной дружины</t>
  </si>
  <si>
    <t>Количество граждан, принимающих участие в мероприятиях народных дружин по охране общественного порядка</t>
  </si>
  <si>
    <t>чел.</t>
  </si>
  <si>
    <t>не менее 30</t>
  </si>
  <si>
    <t xml:space="preserve">Доля несовершеннолетних, состоящих на профилактическом учете, а также детей из семей, находящихся в социально- опасном положении, в трудной жизненной ситуации, охваченных профилактическими мероприятиями. </t>
  </si>
  <si>
    <t>Количество граждан,
принимающих участие в мероприятиях 
народных дружин по
охране общественного
порядка, чел.</t>
  </si>
  <si>
    <t>Количество застрахованных членов добровольной народной дружины, чел.</t>
  </si>
  <si>
    <t xml:space="preserve">Количество информационных продуктов о доступных мерах профилактики правонарушений, ед. </t>
  </si>
  <si>
    <t>Основное мероприятие 2.2
Организация профилактических мероприятий для несовершеннолетних, состоящих на профилактических учетах, а также детей из семей, находящихся в социально опасном положении, в трудной жизненной ситуации</t>
  </si>
  <si>
    <t xml:space="preserve">Консультант по правоохранительной и оборонной работе админстрации города        </t>
  </si>
  <si>
    <t>1.4</t>
  </si>
  <si>
    <t>Количество изготовленных барьеров, ограничивающих движение граждан при проведении культурно-массовых и общественно-политических мероприятий</t>
  </si>
  <si>
    <t>Мэр города</t>
  </si>
  <si>
    <t>М.В. Торопкин</t>
  </si>
  <si>
    <t>не менее 95</t>
  </si>
  <si>
    <t>не менее 10</t>
  </si>
  <si>
    <t>30</t>
  </si>
  <si>
    <t>1.3</t>
  </si>
  <si>
    <t>Основное мероприятие 2.1                 Организация занятости в весеннее, летнее каникулярное время на базе детских клубов по месту жительства для несовершеннолетних , состоящих на профилактических учетах, а также детей из семей, находящихся в социально опасном положении, в трудной жизненной ситуации</t>
  </si>
  <si>
    <t>Объем финансирования, предусмотренный на 2025 год, руб.</t>
  </si>
  <si>
    <t>за 2025 год</t>
  </si>
  <si>
    <t xml:space="preserve"> города Усолье-Сибирское "Профилактика правонарушений"на 2019-2027 годы </t>
  </si>
  <si>
    <t>Плановое значение показателя мероприятия на 2025 год</t>
  </si>
  <si>
    <t xml:space="preserve">Муниципальная программа города Усолье-Сибирское                                                                      "Профилактика правонарушений" на 2019-2027 годы </t>
  </si>
  <si>
    <t>Подпрограмма 1 «Профилактика правонарушений и укрепление общественного порядка и общественной безопасности» на 2019-2027 годы</t>
  </si>
  <si>
    <t>Подпрограмма 2  «Профилактика безнадзорности и правонарушений несовершеннолетних" на 2019-2027 годы</t>
  </si>
  <si>
    <t>1.5.</t>
  </si>
  <si>
    <t>Консультант по           правовоохранительной и оборонной работе администрации города                                                                     Усольский межмуниципальный филиал ФКУ УИИ ГУФСИН России</t>
  </si>
  <si>
    <t xml:space="preserve">Количество граждан, подавших ходатайство для проведения исполнительной пробации, чел </t>
  </si>
  <si>
    <t>Не 
менее 10</t>
  </si>
  <si>
    <t>не поступало ходотайств в отчетном периоде</t>
  </si>
  <si>
    <t>1.5</t>
  </si>
  <si>
    <t>Основное мероприятие 1.6 Организация межведомственного
взаимодействия по вопросам пробации</t>
  </si>
  <si>
    <t>Основное мероприятие 1.1       Изготовление барьеров, ограничивающих движение граждан при проведении культурно-массоых и общественно-политических мероприятий</t>
  </si>
  <si>
    <t>0</t>
  </si>
  <si>
    <t xml:space="preserve">Подпрограмма 2 «Профилактика безнадзорности и правонарушений несовершеннолетних" на 2019-2027 годы
</t>
  </si>
  <si>
    <t xml:space="preserve"> города Усолье-Сибирское "Профилактика правонарушений"  на 2019-2027 годы</t>
  </si>
  <si>
    <t>Плановое значение на 2025 год</t>
  </si>
  <si>
    <t>Муниципальная программа города Усолье-Сибирское «Профилактика правонарушений» на 2019-2027 годы</t>
  </si>
  <si>
    <t>в соотвествии с Муниципальным контрактом прямой договор №SYS2808152066 от 16.05.2025г. со страховым акционерным обществом "РЕСО-Гарантия", застрахован 21 член ДНД</t>
  </si>
  <si>
    <t>21</t>
  </si>
  <si>
    <t>141</t>
  </si>
  <si>
    <t>шт.</t>
  </si>
  <si>
    <t>Количество мероприятий, организованных для несовершеннолетних, состоящих на профилактическом учете, а также детей из семей, находящихся в социально-опасном положении, в трудной жизненной ситуации, по профилактике правонарушений</t>
  </si>
  <si>
    <t xml:space="preserve">Количество изготовленных барьеров, ограничивающих движение граждан при проведении культурно-массоых и общественно-политических мероприятий, шт. </t>
  </si>
  <si>
    <t xml:space="preserve">Основное мероприятие 1.4
Страхование жизни и здоровья членов добровольной народной дружины  
</t>
  </si>
  <si>
    <t>Основное мероприятие 1.5  Поощрение членов народных дружин, а также коллективов народных дружин, отличившихся в охране общественного порядка</t>
  </si>
  <si>
    <t>Количество мероприятий, организованных для несовершеннолетних, состоящих на профилактическом учете, а также детей из семей, находящихся в социально-опасном положении, в трудной жизненной ситуации, по профилактике правонарушений, ед.</t>
  </si>
  <si>
    <t>Количество граждан подавших ходатайство для проведения исполнительной пробации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</si>
</sst>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theme="1"/>
      <name val="Calibri"/>
      <family val="2"/>
      <scheme val="minor"/>
    </font>
    <font>
      <sz val="11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Times New Roman"/>
      <family val="1"/>
      <charset val="204"/>
    </font>
    <font>
      <b/>
      <sz val="14"/>
      <color theme="1"/>
      <name val="Arial"/>
      <family val="2"/>
      <charset val="204"/>
    </font>
    <font>
      <sz val="14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horizontal="right"/>
    </xf>
    <xf numFmtId="49" fontId="3" fillId="0" borderId="0" xfId="0" applyNumberFormat="1" applyFont="1"/>
    <xf numFmtId="0" fontId="3" fillId="0" borderId="0" xfId="0" applyFont="1"/>
    <xf numFmtId="0" fontId="0" fillId="0" borderId="0" xfId="0" applyAlignment="1">
      <alignment horizontal="right"/>
    </xf>
    <xf numFmtId="0" fontId="5" fillId="0" borderId="0" xfId="0" applyFont="1"/>
    <xf numFmtId="4" fontId="8" fillId="0" borderId="0" xfId="0" applyNumberFormat="1" applyFont="1" applyAlignment="1">
      <alignment horizontal="right" vertical="center"/>
    </xf>
    <xf numFmtId="0" fontId="10" fillId="0" borderId="0" xfId="0" applyFont="1"/>
    <xf numFmtId="4" fontId="11" fillId="0" borderId="0" xfId="0" applyNumberFormat="1" applyFont="1" applyAlignment="1">
      <alignment horizontal="right" vertical="top"/>
    </xf>
    <xf numFmtId="0" fontId="12" fillId="0" borderId="0" xfId="0" applyFont="1"/>
    <xf numFmtId="0" fontId="12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right"/>
    </xf>
    <xf numFmtId="0" fontId="13" fillId="0" borderId="0" xfId="0" applyFont="1"/>
    <xf numFmtId="49" fontId="1" fillId="0" borderId="0" xfId="0" applyNumberFormat="1" applyFont="1"/>
    <xf numFmtId="49" fontId="1" fillId="0" borderId="0" xfId="0" applyNumberFormat="1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1" fillId="0" borderId="0" xfId="0" applyFont="1"/>
    <xf numFmtId="49" fontId="1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left" vertical="top"/>
    </xf>
    <xf numFmtId="4" fontId="9" fillId="2" borderId="0" xfId="0" applyNumberFormat="1" applyFont="1" applyFill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 indent="10"/>
    </xf>
    <xf numFmtId="0" fontId="17" fillId="0" borderId="0" xfId="0" applyFont="1" applyAlignment="1">
      <alignment horizontal="justify" vertical="center"/>
    </xf>
    <xf numFmtId="0" fontId="18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10"/>
    </xf>
    <xf numFmtId="0" fontId="3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16" fillId="0" borderId="0" xfId="0" applyFont="1"/>
    <xf numFmtId="4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10" fontId="1" fillId="0" borderId="1" xfId="1" applyNumberFormat="1" applyFont="1" applyFill="1" applyBorder="1" applyAlignment="1">
      <alignment horizontal="center" vertical="center"/>
    </xf>
    <xf numFmtId="10" fontId="3" fillId="0" borderId="1" xfId="1" applyNumberFormat="1" applyFont="1" applyBorder="1" applyAlignment="1">
      <alignment horizontal="center" vertical="center" wrapText="1"/>
    </xf>
    <xf numFmtId="10" fontId="1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/>
    </xf>
    <xf numFmtId="0" fontId="21" fillId="0" borderId="0" xfId="0" applyFont="1"/>
    <xf numFmtId="2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10" fontId="3" fillId="0" borderId="1" xfId="1" applyNumberFormat="1" applyFont="1" applyFill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9" fontId="21" fillId="0" borderId="0" xfId="0" applyNumberFormat="1" applyFont="1"/>
    <xf numFmtId="0" fontId="22" fillId="0" borderId="0" xfId="0" applyFont="1"/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12" fillId="0" borderId="0" xfId="0" applyFont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3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5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7"/>
  <sheetViews>
    <sheetView tabSelected="1" topLeftCell="A13" zoomScale="70" zoomScaleNormal="70" workbookViewId="0">
      <selection activeCell="B19" sqref="B19"/>
    </sheetView>
  </sheetViews>
  <sheetFormatPr defaultColWidth="9.140625" defaultRowHeight="18.75" outlineLevelRow="1" x14ac:dyDescent="0.3"/>
  <cols>
    <col min="1" max="1" width="9.140625" style="2"/>
    <col min="2" max="2" width="38.7109375" style="3" customWidth="1"/>
    <col min="3" max="3" width="10.85546875" style="3" customWidth="1"/>
    <col min="4" max="4" width="19.140625" style="3" customWidth="1"/>
    <col min="5" max="5" width="24.85546875" style="3" customWidth="1"/>
    <col min="6" max="6" width="18.5703125" style="3" customWidth="1"/>
    <col min="7" max="7" width="16.7109375" style="3" customWidth="1"/>
    <col min="8" max="8" width="50.28515625" style="3" customWidth="1"/>
    <col min="9" max="9" width="56.7109375" style="3" customWidth="1"/>
    <col min="10" max="16384" width="9.140625" style="3"/>
  </cols>
  <sheetData>
    <row r="1" spans="1:8" x14ac:dyDescent="0.3">
      <c r="H1" s="18" t="s">
        <v>21</v>
      </c>
    </row>
    <row r="2" spans="1:8" x14ac:dyDescent="0.3">
      <c r="H2" s="18" t="s">
        <v>34</v>
      </c>
    </row>
    <row r="4" spans="1:8" x14ac:dyDescent="0.3">
      <c r="H4" s="1" t="s">
        <v>9</v>
      </c>
    </row>
    <row r="5" spans="1:8" x14ac:dyDescent="0.3">
      <c r="A5" s="77" t="s">
        <v>8</v>
      </c>
      <c r="B5" s="77"/>
      <c r="C5" s="77"/>
      <c r="D5" s="77"/>
      <c r="E5" s="77"/>
      <c r="F5" s="77"/>
      <c r="G5" s="77"/>
      <c r="H5" s="77"/>
    </row>
    <row r="6" spans="1:8" x14ac:dyDescent="0.3">
      <c r="A6" s="76" t="s">
        <v>75</v>
      </c>
      <c r="B6" s="76"/>
      <c r="C6" s="76"/>
      <c r="D6" s="76"/>
      <c r="E6" s="76"/>
      <c r="F6" s="76"/>
      <c r="G6" s="76"/>
      <c r="H6" s="76"/>
    </row>
    <row r="7" spans="1:8" x14ac:dyDescent="0.3">
      <c r="A7" s="76" t="s">
        <v>59</v>
      </c>
      <c r="B7" s="76"/>
      <c r="C7" s="76"/>
      <c r="D7" s="76"/>
      <c r="E7" s="76"/>
      <c r="F7" s="76"/>
      <c r="G7" s="76"/>
      <c r="H7" s="76"/>
    </row>
    <row r="8" spans="1:8" ht="60.75" customHeight="1" x14ac:dyDescent="0.3">
      <c r="A8" s="80" t="s">
        <v>1</v>
      </c>
      <c r="B8" s="80" t="s">
        <v>2</v>
      </c>
      <c r="C8" s="80" t="s">
        <v>3</v>
      </c>
      <c r="D8" s="80" t="s">
        <v>76</v>
      </c>
      <c r="E8" s="80" t="s">
        <v>5</v>
      </c>
      <c r="F8" s="80" t="s">
        <v>6</v>
      </c>
      <c r="G8" s="80"/>
      <c r="H8" s="80" t="s">
        <v>27</v>
      </c>
    </row>
    <row r="9" spans="1:8" x14ac:dyDescent="0.3">
      <c r="A9" s="80"/>
      <c r="B9" s="80"/>
      <c r="C9" s="80"/>
      <c r="D9" s="80"/>
      <c r="E9" s="80"/>
      <c r="F9" s="46" t="s">
        <v>7</v>
      </c>
      <c r="G9" s="47" t="s">
        <v>4</v>
      </c>
      <c r="H9" s="80"/>
    </row>
    <row r="10" spans="1:8" x14ac:dyDescent="0.3">
      <c r="A10" s="48">
        <v>1</v>
      </c>
      <c r="B10" s="48">
        <v>2</v>
      </c>
      <c r="C10" s="48">
        <v>3</v>
      </c>
      <c r="D10" s="48">
        <v>4</v>
      </c>
      <c r="E10" s="48">
        <v>5</v>
      </c>
      <c r="F10" s="48">
        <v>6</v>
      </c>
      <c r="G10" s="48">
        <v>7</v>
      </c>
      <c r="H10" s="48">
        <v>8</v>
      </c>
    </row>
    <row r="11" spans="1:8" x14ac:dyDescent="0.3">
      <c r="A11" s="80" t="s">
        <v>77</v>
      </c>
      <c r="B11" s="80"/>
      <c r="C11" s="80"/>
      <c r="D11" s="80"/>
      <c r="E11" s="80"/>
      <c r="F11" s="80"/>
      <c r="G11" s="80"/>
      <c r="H11" s="80"/>
    </row>
    <row r="12" spans="1:8" ht="81.75" customHeight="1" outlineLevel="1" x14ac:dyDescent="0.3">
      <c r="A12" s="43" t="s">
        <v>10</v>
      </c>
      <c r="B12" s="49" t="s">
        <v>24</v>
      </c>
      <c r="C12" s="36" t="s">
        <v>15</v>
      </c>
      <c r="D12" s="43">
        <v>0</v>
      </c>
      <c r="E12" s="43">
        <v>0</v>
      </c>
      <c r="F12" s="63">
        <v>0</v>
      </c>
      <c r="G12" s="66">
        <v>0</v>
      </c>
      <c r="H12" s="38"/>
    </row>
    <row r="13" spans="1:8" ht="168.75" customHeight="1" outlineLevel="1" x14ac:dyDescent="0.3">
      <c r="A13" s="43" t="s">
        <v>11</v>
      </c>
      <c r="B13" s="55" t="s">
        <v>43</v>
      </c>
      <c r="C13" s="36" t="s">
        <v>4</v>
      </c>
      <c r="D13" s="43" t="s">
        <v>53</v>
      </c>
      <c r="E13" s="43">
        <v>100</v>
      </c>
      <c r="F13" s="63">
        <f>E13-95</f>
        <v>5</v>
      </c>
      <c r="G13" s="66">
        <f>F13/95*100</f>
        <v>5.2631578947368416</v>
      </c>
      <c r="H13" s="61"/>
    </row>
    <row r="14" spans="1:8" x14ac:dyDescent="0.3">
      <c r="A14" s="80" t="s">
        <v>63</v>
      </c>
      <c r="B14" s="80"/>
      <c r="C14" s="80"/>
      <c r="D14" s="80"/>
      <c r="E14" s="80"/>
      <c r="F14" s="80"/>
      <c r="G14" s="80"/>
      <c r="H14" s="80"/>
    </row>
    <row r="15" spans="1:8" ht="117" customHeight="1" x14ac:dyDescent="0.3">
      <c r="A15" s="43" t="s">
        <v>12</v>
      </c>
      <c r="B15" s="50" t="s">
        <v>50</v>
      </c>
      <c r="C15" s="36" t="s">
        <v>81</v>
      </c>
      <c r="D15" s="43">
        <v>25</v>
      </c>
      <c r="E15" s="43">
        <v>25</v>
      </c>
      <c r="F15" s="67">
        <f>E15-D15</f>
        <v>0</v>
      </c>
      <c r="G15" s="67">
        <f>F15*100/D15</f>
        <v>0</v>
      </c>
      <c r="H15" s="38"/>
    </row>
    <row r="16" spans="1:8" ht="66.75" customHeight="1" outlineLevel="1" x14ac:dyDescent="0.3">
      <c r="A16" s="43" t="s">
        <v>13</v>
      </c>
      <c r="B16" s="50" t="s">
        <v>35</v>
      </c>
      <c r="C16" s="36" t="s">
        <v>28</v>
      </c>
      <c r="D16" s="43">
        <v>1</v>
      </c>
      <c r="E16" s="43">
        <v>1</v>
      </c>
      <c r="F16" s="67">
        <f>E16-D16</f>
        <v>0</v>
      </c>
      <c r="G16" s="67">
        <f>F16*100/D16</f>
        <v>0</v>
      </c>
      <c r="H16" s="38"/>
    </row>
    <row r="17" spans="1:12" ht="113.25" customHeight="1" outlineLevel="1" x14ac:dyDescent="0.3">
      <c r="A17" s="43" t="s">
        <v>56</v>
      </c>
      <c r="B17" s="50" t="s">
        <v>39</v>
      </c>
      <c r="C17" s="36" t="s">
        <v>41</v>
      </c>
      <c r="D17" s="63" t="s">
        <v>54</v>
      </c>
      <c r="E17" s="43" t="s">
        <v>79</v>
      </c>
      <c r="F17" s="63">
        <f>E17-10</f>
        <v>11</v>
      </c>
      <c r="G17" s="67">
        <v>110</v>
      </c>
      <c r="H17" s="38" t="s">
        <v>78</v>
      </c>
    </row>
    <row r="18" spans="1:12" ht="97.5" customHeight="1" outlineLevel="1" x14ac:dyDescent="0.3">
      <c r="A18" s="43" t="s">
        <v>49</v>
      </c>
      <c r="B18" s="50" t="s">
        <v>40</v>
      </c>
      <c r="C18" s="36" t="s">
        <v>41</v>
      </c>
      <c r="D18" s="63" t="s">
        <v>42</v>
      </c>
      <c r="E18" s="43" t="s">
        <v>55</v>
      </c>
      <c r="F18" s="67">
        <v>0</v>
      </c>
      <c r="G18" s="67">
        <v>0</v>
      </c>
      <c r="H18" s="38"/>
    </row>
    <row r="19" spans="1:12" ht="66" customHeight="1" outlineLevel="1" x14ac:dyDescent="0.3">
      <c r="A19" s="43" t="s">
        <v>70</v>
      </c>
      <c r="B19" s="50" t="s">
        <v>87</v>
      </c>
      <c r="C19" s="36" t="s">
        <v>41</v>
      </c>
      <c r="D19" s="63" t="s">
        <v>54</v>
      </c>
      <c r="E19" s="43" t="s">
        <v>73</v>
      </c>
      <c r="F19" s="67">
        <f>F21-10</f>
        <v>-10</v>
      </c>
      <c r="G19" s="67">
        <v>0</v>
      </c>
      <c r="H19" s="38" t="s">
        <v>69</v>
      </c>
    </row>
    <row r="20" spans="1:12" ht="22.5" customHeight="1" x14ac:dyDescent="0.3">
      <c r="A20" s="82" t="s">
        <v>74</v>
      </c>
      <c r="B20" s="83"/>
      <c r="C20" s="83"/>
      <c r="D20" s="83"/>
      <c r="E20" s="83"/>
      <c r="F20" s="83"/>
      <c r="G20" s="83"/>
      <c r="H20" s="84"/>
    </row>
    <row r="21" spans="1:12" ht="192" customHeight="1" outlineLevel="1" x14ac:dyDescent="0.3">
      <c r="A21" s="43" t="s">
        <v>14</v>
      </c>
      <c r="B21" s="50" t="s">
        <v>82</v>
      </c>
      <c r="C21" s="36" t="s">
        <v>28</v>
      </c>
      <c r="D21" s="43" t="s">
        <v>80</v>
      </c>
      <c r="E21" s="43" t="s">
        <v>80</v>
      </c>
      <c r="F21" s="67">
        <f>E21-D21</f>
        <v>0</v>
      </c>
      <c r="G21" s="67">
        <f>F21*100/D21</f>
        <v>0</v>
      </c>
      <c r="H21" s="51"/>
    </row>
    <row r="23" spans="1:12" x14ac:dyDescent="0.3">
      <c r="A23" s="16" t="s">
        <v>51</v>
      </c>
      <c r="B23" s="19"/>
      <c r="C23" s="19"/>
      <c r="D23" s="19"/>
      <c r="E23" s="19"/>
      <c r="G23" s="19"/>
      <c r="H23" s="19" t="s">
        <v>52</v>
      </c>
    </row>
    <row r="24" spans="1:12" x14ac:dyDescent="0.3">
      <c r="A24" s="16"/>
      <c r="B24" s="19"/>
      <c r="C24" s="19"/>
      <c r="D24" s="19"/>
      <c r="E24" s="19"/>
      <c r="G24" s="19"/>
      <c r="H24" s="19"/>
    </row>
    <row r="25" spans="1:12" x14ac:dyDescent="0.3">
      <c r="A25" s="16"/>
      <c r="B25" s="19"/>
      <c r="C25" s="19"/>
      <c r="D25" s="19"/>
      <c r="E25" s="19"/>
      <c r="G25" s="19"/>
      <c r="H25" s="19"/>
    </row>
    <row r="26" spans="1:12" x14ac:dyDescent="0.3">
      <c r="A26" s="16"/>
      <c r="B26" s="19"/>
      <c r="C26" s="19"/>
      <c r="D26" s="19"/>
      <c r="E26" s="19"/>
      <c r="G26" s="19"/>
      <c r="H26" s="19"/>
    </row>
    <row r="27" spans="1:12" x14ac:dyDescent="0.3">
      <c r="A27" s="16"/>
      <c r="B27" s="19"/>
      <c r="C27" s="19"/>
      <c r="D27" s="19"/>
      <c r="E27" s="19"/>
      <c r="G27" s="19"/>
      <c r="H27" s="19"/>
    </row>
    <row r="28" spans="1:12" x14ac:dyDescent="0.3">
      <c r="A28" s="16"/>
      <c r="B28" s="19"/>
      <c r="C28" s="19"/>
      <c r="D28" s="19"/>
      <c r="E28" s="19"/>
      <c r="G28" s="19"/>
      <c r="H28" s="19"/>
    </row>
    <row r="29" spans="1:12" outlineLevel="1" x14ac:dyDescent="0.3">
      <c r="A29" s="20"/>
      <c r="B29" s="21"/>
      <c r="C29" s="22"/>
      <c r="D29" s="22"/>
      <c r="E29" s="22"/>
      <c r="F29" s="22"/>
      <c r="G29" s="22"/>
      <c r="H29" s="23"/>
      <c r="I29" s="23"/>
      <c r="J29" s="23"/>
      <c r="K29" s="22"/>
      <c r="L29" s="22"/>
    </row>
    <row r="30" spans="1:12" outlineLevel="1" x14ac:dyDescent="0.3">
      <c r="A30" s="78"/>
      <c r="B30" s="78"/>
      <c r="C30" s="78"/>
      <c r="D30" s="78"/>
      <c r="E30" s="78"/>
      <c r="F30" s="26"/>
      <c r="G30" s="26"/>
      <c r="H30" s="26"/>
      <c r="I30" s="23"/>
      <c r="J30" s="23"/>
      <c r="K30" s="22"/>
      <c r="L30" s="22"/>
    </row>
    <row r="31" spans="1:12" outlineLevel="1" x14ac:dyDescent="0.3">
      <c r="A31" s="24"/>
      <c r="B31" s="27"/>
      <c r="C31" s="22"/>
      <c r="D31" s="22"/>
      <c r="E31" s="22"/>
      <c r="F31" s="81"/>
      <c r="G31" s="81"/>
      <c r="H31" s="30"/>
      <c r="I31"/>
      <c r="J31"/>
      <c r="K31"/>
      <c r="L31"/>
    </row>
    <row r="32" spans="1:12" outlineLevel="1" x14ac:dyDescent="0.3">
      <c r="A32" s="24"/>
      <c r="B32" s="27"/>
      <c r="C32" s="22"/>
      <c r="D32" s="31"/>
      <c r="E32" s="22"/>
      <c r="F32" s="33"/>
      <c r="G32" s="33"/>
      <c r="H32" s="30"/>
      <c r="I32"/>
      <c r="J32"/>
      <c r="K32"/>
      <c r="L32"/>
    </row>
    <row r="33" spans="1:12" outlineLevel="1" x14ac:dyDescent="0.3">
      <c r="A33" s="24"/>
      <c r="B33" s="27"/>
      <c r="C33" s="22"/>
      <c r="D33" s="31"/>
      <c r="E33" s="22"/>
      <c r="F33" s="33"/>
      <c r="G33" s="33"/>
      <c r="I33"/>
      <c r="J33"/>
      <c r="K33"/>
      <c r="L33"/>
    </row>
    <row r="34" spans="1:12" outlineLevel="1" x14ac:dyDescent="0.3">
      <c r="A34" s="24"/>
      <c r="B34" s="27"/>
      <c r="C34" s="22"/>
      <c r="D34" s="22"/>
      <c r="E34" s="22"/>
      <c r="F34" s="33"/>
      <c r="G34" s="33"/>
      <c r="H34" s="30"/>
      <c r="I34"/>
      <c r="J34"/>
      <c r="K34"/>
      <c r="L34"/>
    </row>
    <row r="35" spans="1:12" outlineLevel="1" x14ac:dyDescent="0.3">
      <c r="A35" s="24"/>
      <c r="B35" s="21"/>
      <c r="C35" s="22"/>
      <c r="D35" s="31"/>
      <c r="E35" s="22"/>
      <c r="F35" s="31"/>
      <c r="G35" s="30"/>
      <c r="H35" s="30"/>
      <c r="I35"/>
      <c r="J35"/>
      <c r="K35"/>
      <c r="L35"/>
    </row>
    <row r="36" spans="1:12" outlineLevel="1" x14ac:dyDescent="0.3">
      <c r="A36" s="24"/>
      <c r="B36" s="21"/>
      <c r="C36" s="22"/>
      <c r="D36" s="31"/>
      <c r="E36" s="22"/>
      <c r="F36" s="31"/>
      <c r="G36" s="30"/>
      <c r="I36"/>
      <c r="J36"/>
      <c r="K36"/>
      <c r="L36"/>
    </row>
    <row r="37" spans="1:12" ht="18.75" customHeight="1" x14ac:dyDescent="0.3">
      <c r="A37" s="79"/>
      <c r="B37" s="79"/>
      <c r="C37" s="79"/>
      <c r="F37" s="31"/>
      <c r="G37" s="30"/>
      <c r="H37" s="30"/>
      <c r="I37"/>
      <c r="J37"/>
      <c r="K37"/>
      <c r="L37"/>
    </row>
    <row r="38" spans="1:12" x14ac:dyDescent="0.3">
      <c r="D38" s="31"/>
      <c r="F38" s="32"/>
      <c r="G38" s="30"/>
      <c r="H38" s="30"/>
      <c r="I38"/>
      <c r="J38"/>
      <c r="K38"/>
      <c r="L38"/>
    </row>
    <row r="39" spans="1:12" x14ac:dyDescent="0.3">
      <c r="D39" s="31"/>
      <c r="F39" s="32"/>
      <c r="G39" s="30"/>
      <c r="H39" s="30"/>
      <c r="I39"/>
      <c r="J39"/>
      <c r="K39"/>
      <c r="L39" s="28"/>
    </row>
    <row r="40" spans="1:12" x14ac:dyDescent="0.3">
      <c r="D40" s="31"/>
      <c r="F40" s="32"/>
      <c r="G40" s="31"/>
      <c r="H40" s="31"/>
      <c r="I40"/>
      <c r="J40"/>
      <c r="K40"/>
      <c r="L40"/>
    </row>
    <row r="41" spans="1:12" x14ac:dyDescent="0.3">
      <c r="D41" s="31"/>
      <c r="F41" s="32"/>
      <c r="G41" s="30"/>
      <c r="H41" s="30"/>
      <c r="I41"/>
      <c r="J41"/>
      <c r="K41"/>
      <c r="L41"/>
    </row>
    <row r="42" spans="1:12" x14ac:dyDescent="0.3">
      <c r="D42" s="31"/>
      <c r="F42" s="32"/>
      <c r="G42" s="30"/>
      <c r="H42" s="30"/>
      <c r="I42"/>
      <c r="J42"/>
      <c r="K42"/>
      <c r="L42"/>
    </row>
    <row r="43" spans="1:12" x14ac:dyDescent="0.3">
      <c r="D43" s="31"/>
      <c r="F43" s="32"/>
      <c r="G43" s="31"/>
      <c r="H43" s="31"/>
      <c r="I43"/>
      <c r="J43"/>
      <c r="K43"/>
      <c r="L43"/>
    </row>
    <row r="44" spans="1:12" x14ac:dyDescent="0.3">
      <c r="F44" s="28"/>
      <c r="G44"/>
      <c r="H44"/>
      <c r="I44"/>
      <c r="J44"/>
      <c r="K44"/>
      <c r="L44"/>
    </row>
    <row r="45" spans="1:12" x14ac:dyDescent="0.3">
      <c r="F45" s="28"/>
      <c r="G45"/>
      <c r="H45"/>
      <c r="I45"/>
      <c r="J45"/>
      <c r="K45"/>
      <c r="L45"/>
    </row>
    <row r="46" spans="1:12" x14ac:dyDescent="0.3">
      <c r="F46" s="28"/>
      <c r="G46"/>
      <c r="H46"/>
      <c r="I46"/>
      <c r="J46"/>
      <c r="K46"/>
      <c r="L46"/>
    </row>
    <row r="47" spans="1:12" x14ac:dyDescent="0.3">
      <c r="F47" s="29"/>
      <c r="G47"/>
      <c r="H47"/>
      <c r="I47"/>
      <c r="J47"/>
      <c r="K47"/>
      <c r="L47"/>
    </row>
  </sheetData>
  <mergeCells count="16">
    <mergeCell ref="A6:H6"/>
    <mergeCell ref="A5:H5"/>
    <mergeCell ref="A7:H7"/>
    <mergeCell ref="A30:E30"/>
    <mergeCell ref="A37:C37"/>
    <mergeCell ref="D8:D9"/>
    <mergeCell ref="E8:E9"/>
    <mergeCell ref="A8:A9"/>
    <mergeCell ref="B8:B9"/>
    <mergeCell ref="C8:C9"/>
    <mergeCell ref="F31:G31"/>
    <mergeCell ref="A20:H20"/>
    <mergeCell ref="H8:H9"/>
    <mergeCell ref="A11:H11"/>
    <mergeCell ref="A14:H14"/>
    <mergeCell ref="F8:G8"/>
  </mergeCells>
  <phoneticPr fontId="23" type="noConversion"/>
  <pageMargins left="0.70866141732283472" right="0.70866141732283472" top="0.74803149606299213" bottom="0.55118110236220474" header="0.31496062992125984" footer="0.31496062992125984"/>
  <pageSetup paperSize="9" scale="69" fitToHeight="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7"/>
  <sheetViews>
    <sheetView topLeftCell="A13" zoomScale="70" zoomScaleNormal="70" workbookViewId="0">
      <pane xSplit="3" topLeftCell="D1" activePane="topRight" state="frozen"/>
      <selection activeCell="A15" sqref="A15"/>
      <selection pane="topRight" activeCell="H18" sqref="H18:H19"/>
    </sheetView>
  </sheetViews>
  <sheetFormatPr defaultRowHeight="15" x14ac:dyDescent="0.25"/>
  <cols>
    <col min="1" max="1" width="9.5703125" customWidth="1"/>
    <col min="2" max="2" width="49.5703125" customWidth="1"/>
    <col min="3" max="3" width="33.28515625" customWidth="1"/>
    <col min="4" max="4" width="23.42578125" customWidth="1"/>
    <col min="5" max="5" width="24" style="4" customWidth="1"/>
    <col min="6" max="6" width="22.28515625" style="4" customWidth="1"/>
    <col min="7" max="7" width="20.7109375" style="4" customWidth="1"/>
    <col min="8" max="8" width="54.42578125" style="4" customWidth="1"/>
    <col min="9" max="9" width="20.5703125" style="4" customWidth="1"/>
    <col min="10" max="10" width="20.7109375" style="4" customWidth="1"/>
    <col min="11" max="11" width="38.28515625" style="4" customWidth="1"/>
    <col min="12" max="12" width="20.140625" customWidth="1"/>
  </cols>
  <sheetData>
    <row r="1" spans="1:20" ht="15" customHeight="1" x14ac:dyDescent="0.3">
      <c r="J1" s="53"/>
      <c r="K1" s="53"/>
      <c r="L1" s="54"/>
      <c r="M1" s="1"/>
    </row>
    <row r="2" spans="1:20" ht="15" customHeight="1" x14ac:dyDescent="0.25">
      <c r="J2" s="86" t="s">
        <v>0</v>
      </c>
      <c r="K2" s="86"/>
    </row>
    <row r="3" spans="1:20" ht="18.75" customHeight="1" x14ac:dyDescent="0.25">
      <c r="J3" s="87" t="s">
        <v>34</v>
      </c>
      <c r="K3" s="87"/>
    </row>
    <row r="4" spans="1:20" ht="18.75" x14ac:dyDescent="0.3">
      <c r="J4" s="85" t="s">
        <v>22</v>
      </c>
      <c r="K4" s="85"/>
    </row>
    <row r="5" spans="1:20" s="3" customFormat="1" ht="18.75" x14ac:dyDescent="0.3">
      <c r="B5" s="77" t="s">
        <v>18</v>
      </c>
      <c r="C5" s="77"/>
      <c r="D5" s="77"/>
      <c r="E5" s="77"/>
      <c r="F5" s="77"/>
      <c r="G5" s="77"/>
      <c r="H5" s="77"/>
      <c r="I5" s="77"/>
      <c r="J5" s="77"/>
      <c r="K5" s="77"/>
      <c r="L5" s="16"/>
      <c r="M5" s="16"/>
      <c r="N5" s="16"/>
      <c r="O5" s="16"/>
      <c r="P5" s="16"/>
      <c r="Q5" s="16"/>
      <c r="R5" s="16"/>
      <c r="S5" s="16"/>
      <c r="T5" s="16"/>
    </row>
    <row r="6" spans="1:20" s="3" customFormat="1" ht="18.75" customHeight="1" x14ac:dyDescent="0.3">
      <c r="B6" s="76" t="s">
        <v>60</v>
      </c>
      <c r="C6" s="76"/>
      <c r="D6" s="76"/>
      <c r="E6" s="76"/>
      <c r="F6" s="76"/>
      <c r="G6" s="76"/>
      <c r="H6" s="76"/>
      <c r="I6" s="76"/>
      <c r="J6" s="76"/>
      <c r="K6" s="76"/>
      <c r="L6" s="17"/>
      <c r="M6" s="17"/>
      <c r="N6" s="17"/>
      <c r="O6" s="17"/>
      <c r="P6" s="17"/>
      <c r="Q6" s="17"/>
      <c r="R6" s="17"/>
      <c r="S6" s="17"/>
      <c r="T6" s="17"/>
    </row>
    <row r="7" spans="1:20" s="3" customFormat="1" ht="18.75" x14ac:dyDescent="0.3">
      <c r="B7" s="76" t="s">
        <v>59</v>
      </c>
      <c r="C7" s="76"/>
      <c r="D7" s="76"/>
      <c r="E7" s="76"/>
      <c r="F7" s="76"/>
      <c r="G7" s="76"/>
      <c r="H7" s="76"/>
      <c r="I7" s="76"/>
      <c r="J7" s="76"/>
      <c r="K7" s="76"/>
      <c r="L7" s="17"/>
      <c r="M7" s="17"/>
      <c r="N7" s="17"/>
      <c r="O7" s="17"/>
      <c r="P7" s="17"/>
      <c r="Q7" s="17"/>
      <c r="R7" s="17"/>
      <c r="S7" s="17"/>
      <c r="T7" s="17"/>
    </row>
    <row r="8" spans="1:20" ht="97.5" customHeight="1" x14ac:dyDescent="0.25">
      <c r="A8" s="39" t="s">
        <v>1</v>
      </c>
      <c r="B8" s="39" t="s">
        <v>29</v>
      </c>
      <c r="C8" s="39" t="s">
        <v>30</v>
      </c>
      <c r="D8" s="39" t="s">
        <v>16</v>
      </c>
      <c r="E8" s="39" t="s">
        <v>58</v>
      </c>
      <c r="F8" s="39" t="s">
        <v>25</v>
      </c>
      <c r="G8" s="39" t="s">
        <v>20</v>
      </c>
      <c r="H8" s="39" t="s">
        <v>31</v>
      </c>
      <c r="I8" s="39" t="s">
        <v>61</v>
      </c>
      <c r="J8" s="39" t="s">
        <v>32</v>
      </c>
      <c r="K8" s="39" t="s">
        <v>19</v>
      </c>
    </row>
    <row r="9" spans="1:20" ht="30" customHeight="1" x14ac:dyDescent="0.3">
      <c r="A9" s="40">
        <v>1</v>
      </c>
      <c r="B9" s="40">
        <v>2</v>
      </c>
      <c r="C9" s="40">
        <v>3</v>
      </c>
      <c r="D9" s="40">
        <v>4</v>
      </c>
      <c r="E9" s="40">
        <v>5</v>
      </c>
      <c r="F9" s="40">
        <v>6</v>
      </c>
      <c r="G9" s="40">
        <v>7</v>
      </c>
      <c r="H9" s="40">
        <v>8</v>
      </c>
      <c r="I9" s="40">
        <v>9</v>
      </c>
      <c r="J9" s="40">
        <v>10</v>
      </c>
      <c r="K9" s="40">
        <v>11</v>
      </c>
    </row>
    <row r="10" spans="1:20" ht="54.75" customHeight="1" x14ac:dyDescent="0.25">
      <c r="A10" s="99" t="s">
        <v>62</v>
      </c>
      <c r="B10" s="100"/>
      <c r="C10" s="101"/>
      <c r="D10" s="39" t="s">
        <v>17</v>
      </c>
      <c r="E10" s="41">
        <f>SUM(E11,E17)</f>
        <v>694574</v>
      </c>
      <c r="F10" s="41">
        <f>SUM(F11,F17)</f>
        <v>658066.30000000005</v>
      </c>
      <c r="G10" s="58">
        <f t="shared" ref="G10:G17" si="0">F10/E10</f>
        <v>0.9474387178328012</v>
      </c>
      <c r="H10" s="41" t="s">
        <v>23</v>
      </c>
      <c r="I10" s="41" t="s">
        <v>23</v>
      </c>
      <c r="J10" s="41" t="s">
        <v>23</v>
      </c>
      <c r="K10" s="41" t="s">
        <v>23</v>
      </c>
    </row>
    <row r="11" spans="1:20" s="5" customFormat="1" ht="69" customHeight="1" x14ac:dyDescent="0.25">
      <c r="A11" s="42" t="s">
        <v>10</v>
      </c>
      <c r="B11" s="99" t="s">
        <v>63</v>
      </c>
      <c r="C11" s="101"/>
      <c r="D11" s="39" t="s">
        <v>17</v>
      </c>
      <c r="E11" s="41">
        <f>SUM(E12,E13,E14,E15,E16)</f>
        <v>379309.6</v>
      </c>
      <c r="F11" s="41">
        <f>F12+F13+F14+F15+F16</f>
        <v>342801.9</v>
      </c>
      <c r="G11" s="58">
        <f>F11/E11</f>
        <v>0.90375223827712259</v>
      </c>
      <c r="H11" s="41" t="s">
        <v>23</v>
      </c>
      <c r="I11" s="41" t="s">
        <v>23</v>
      </c>
      <c r="J11" s="41" t="s">
        <v>23</v>
      </c>
      <c r="K11" s="41" t="s">
        <v>23</v>
      </c>
    </row>
    <row r="12" spans="1:20" s="5" customFormat="1" ht="99" customHeight="1" x14ac:dyDescent="0.25">
      <c r="A12" s="43" t="s">
        <v>12</v>
      </c>
      <c r="B12" s="55" t="s">
        <v>72</v>
      </c>
      <c r="C12" s="36" t="s">
        <v>48</v>
      </c>
      <c r="D12" s="36" t="s">
        <v>17</v>
      </c>
      <c r="E12" s="64">
        <v>150000</v>
      </c>
      <c r="F12" s="64">
        <v>150000</v>
      </c>
      <c r="G12" s="65">
        <f>F12/E12</f>
        <v>1</v>
      </c>
      <c r="H12" s="38" t="s">
        <v>83</v>
      </c>
      <c r="I12" s="44">
        <v>25</v>
      </c>
      <c r="J12" s="44">
        <v>25</v>
      </c>
      <c r="K12" s="41" t="s">
        <v>23</v>
      </c>
    </row>
    <row r="13" spans="1:20" ht="87.75" customHeight="1" x14ac:dyDescent="0.25">
      <c r="A13" s="43" t="s">
        <v>13</v>
      </c>
      <c r="B13" s="55" t="s">
        <v>36</v>
      </c>
      <c r="C13" s="36" t="s">
        <v>38</v>
      </c>
      <c r="D13" s="36" t="s">
        <v>17</v>
      </c>
      <c r="E13" s="52">
        <v>166000</v>
      </c>
      <c r="F13" s="52">
        <v>166000</v>
      </c>
      <c r="G13" s="59">
        <f>F13/E13</f>
        <v>1</v>
      </c>
      <c r="H13" s="38" t="s">
        <v>46</v>
      </c>
      <c r="I13" s="44">
        <v>1</v>
      </c>
      <c r="J13" s="44">
        <v>1</v>
      </c>
      <c r="K13" s="41" t="s">
        <v>23</v>
      </c>
    </row>
    <row r="14" spans="1:20" ht="85.5" customHeight="1" x14ac:dyDescent="0.25">
      <c r="A14" s="43" t="s">
        <v>56</v>
      </c>
      <c r="B14" s="55" t="s">
        <v>84</v>
      </c>
      <c r="C14" s="36" t="s">
        <v>38</v>
      </c>
      <c r="D14" s="36" t="s">
        <v>17</v>
      </c>
      <c r="E14" s="38">
        <v>7000</v>
      </c>
      <c r="F14" s="38">
        <v>6801.9</v>
      </c>
      <c r="G14" s="59">
        <f t="shared" si="0"/>
        <v>0.9716999999999999</v>
      </c>
      <c r="H14" s="38" t="s">
        <v>45</v>
      </c>
      <c r="I14" s="36" t="s">
        <v>54</v>
      </c>
      <c r="J14" s="44">
        <v>21</v>
      </c>
      <c r="K14" s="41" t="s">
        <v>23</v>
      </c>
    </row>
    <row r="15" spans="1:20" ht="99" customHeight="1" x14ac:dyDescent="0.25">
      <c r="A15" s="43" t="s">
        <v>49</v>
      </c>
      <c r="B15" s="56" t="s">
        <v>85</v>
      </c>
      <c r="C15" s="36" t="s">
        <v>38</v>
      </c>
      <c r="D15" s="36" t="s">
        <v>17</v>
      </c>
      <c r="E15" s="52">
        <v>20000</v>
      </c>
      <c r="F15" s="52">
        <v>20000</v>
      </c>
      <c r="G15" s="59">
        <f>F16/E16</f>
        <v>0</v>
      </c>
      <c r="H15" s="38" t="s">
        <v>44</v>
      </c>
      <c r="I15" s="36" t="s">
        <v>42</v>
      </c>
      <c r="J15" s="44">
        <v>30</v>
      </c>
      <c r="K15" s="45" t="s">
        <v>23</v>
      </c>
    </row>
    <row r="16" spans="1:20" ht="157.5" customHeight="1" x14ac:dyDescent="0.25">
      <c r="A16" s="43" t="s">
        <v>65</v>
      </c>
      <c r="B16" s="73" t="s">
        <v>71</v>
      </c>
      <c r="C16" s="74" t="s">
        <v>66</v>
      </c>
      <c r="D16" s="72" t="s">
        <v>17</v>
      </c>
      <c r="E16" s="52">
        <v>36309.599999999999</v>
      </c>
      <c r="F16" s="52">
        <v>0</v>
      </c>
      <c r="G16" s="52">
        <f>F16/E16</f>
        <v>0</v>
      </c>
      <c r="H16" s="38" t="s">
        <v>67</v>
      </c>
      <c r="I16" s="38" t="s">
        <v>68</v>
      </c>
      <c r="J16" s="36">
        <v>0</v>
      </c>
      <c r="K16" s="44" t="s">
        <v>69</v>
      </c>
      <c r="L16" s="75"/>
    </row>
    <row r="17" spans="1:11" s="5" customFormat="1" ht="53.25" customHeight="1" x14ac:dyDescent="0.25">
      <c r="A17" s="39">
        <v>2</v>
      </c>
      <c r="B17" s="99" t="s">
        <v>64</v>
      </c>
      <c r="C17" s="101"/>
      <c r="D17" s="45" t="s">
        <v>17</v>
      </c>
      <c r="E17" s="45">
        <f>E18+E19</f>
        <v>315264.39999999997</v>
      </c>
      <c r="F17" s="45">
        <f>F18+F19</f>
        <v>315264.39999999997</v>
      </c>
      <c r="G17" s="60">
        <f t="shared" si="0"/>
        <v>1</v>
      </c>
      <c r="H17" s="41" t="s">
        <v>23</v>
      </c>
      <c r="I17" s="39" t="s">
        <v>23</v>
      </c>
      <c r="J17" s="39" t="s">
        <v>23</v>
      </c>
      <c r="K17" s="41" t="s">
        <v>23</v>
      </c>
    </row>
    <row r="18" spans="1:11" ht="178.5" customHeight="1" x14ac:dyDescent="0.25">
      <c r="A18" s="43" t="s">
        <v>14</v>
      </c>
      <c r="B18" s="55" t="s">
        <v>57</v>
      </c>
      <c r="C18" s="36" t="s">
        <v>33</v>
      </c>
      <c r="D18" s="36" t="s">
        <v>17</v>
      </c>
      <c r="E18" s="38">
        <v>252389.08</v>
      </c>
      <c r="F18" s="38">
        <v>252389.08</v>
      </c>
      <c r="G18" s="59">
        <f>F18/E18</f>
        <v>1</v>
      </c>
      <c r="H18" s="88" t="s">
        <v>86</v>
      </c>
      <c r="I18" s="97">
        <v>141</v>
      </c>
      <c r="J18" s="97">
        <v>141</v>
      </c>
      <c r="K18" s="70" t="s">
        <v>23</v>
      </c>
    </row>
    <row r="19" spans="1:11" ht="155.25" customHeight="1" x14ac:dyDescent="0.25">
      <c r="A19" s="43" t="s">
        <v>37</v>
      </c>
      <c r="B19" s="57" t="s">
        <v>47</v>
      </c>
      <c r="C19" s="36" t="s">
        <v>26</v>
      </c>
      <c r="D19" s="36" t="s">
        <v>17</v>
      </c>
      <c r="E19" s="38">
        <v>62875.32</v>
      </c>
      <c r="F19" s="38">
        <v>62875.32</v>
      </c>
      <c r="G19" s="59">
        <f t="shared" ref="G19" si="1">F19/E19</f>
        <v>1</v>
      </c>
      <c r="H19" s="89"/>
      <c r="I19" s="98"/>
      <c r="J19" s="98"/>
      <c r="K19" s="71" t="s">
        <v>23</v>
      </c>
    </row>
    <row r="20" spans="1:11" s="7" customFormat="1" ht="33.75" customHeight="1" x14ac:dyDescent="0.35">
      <c r="B20" s="68" t="s">
        <v>51</v>
      </c>
      <c r="C20" s="62"/>
      <c r="D20" s="62"/>
      <c r="E20" s="62"/>
      <c r="F20" s="62"/>
      <c r="G20" s="69"/>
      <c r="H20" s="62"/>
      <c r="I20" s="62" t="s">
        <v>52</v>
      </c>
      <c r="J20" s="34"/>
      <c r="K20" s="6"/>
    </row>
    <row r="21" spans="1:11" ht="25.5" x14ac:dyDescent="0.35">
      <c r="A21" s="2"/>
      <c r="B21" s="3"/>
      <c r="C21" s="3"/>
      <c r="D21" s="31"/>
      <c r="E21" s="3"/>
      <c r="F21" s="32"/>
      <c r="G21" s="30"/>
      <c r="H21" s="30"/>
      <c r="I21" s="10"/>
      <c r="J21" s="10"/>
      <c r="K21" s="35"/>
    </row>
    <row r="22" spans="1:11" ht="20.25" x14ac:dyDescent="0.3">
      <c r="A22" s="24"/>
      <c r="B22" s="21"/>
      <c r="C22" s="22"/>
      <c r="D22" s="31"/>
      <c r="E22" s="22"/>
      <c r="F22" s="31"/>
      <c r="G22" s="30"/>
      <c r="H22" s="30"/>
      <c r="I22" s="8"/>
      <c r="J22" s="8"/>
      <c r="K22" s="25"/>
    </row>
    <row r="23" spans="1:11" ht="18.75" x14ac:dyDescent="0.3">
      <c r="A23" s="79"/>
      <c r="B23" s="79"/>
      <c r="C23" s="79"/>
      <c r="D23" s="3"/>
      <c r="E23" s="3"/>
      <c r="F23" s="31"/>
      <c r="G23" s="30"/>
      <c r="H23" s="30"/>
      <c r="I23" s="8"/>
      <c r="J23" s="8"/>
      <c r="K23" s="10"/>
    </row>
    <row r="24" spans="1:11" ht="18.75" x14ac:dyDescent="0.3">
      <c r="A24" s="2"/>
      <c r="B24" s="3"/>
      <c r="C24" s="3"/>
      <c r="D24" s="31"/>
      <c r="E24" s="3"/>
      <c r="F24" s="32"/>
      <c r="G24" s="30"/>
      <c r="H24" s="30"/>
      <c r="I24" s="8"/>
      <c r="J24" s="8"/>
      <c r="K24" s="8"/>
    </row>
    <row r="25" spans="1:11" ht="18.75" x14ac:dyDescent="0.3">
      <c r="A25" s="2"/>
      <c r="B25" s="3"/>
      <c r="C25" s="3"/>
      <c r="D25" s="31"/>
      <c r="E25" s="3"/>
      <c r="F25" s="32"/>
      <c r="G25" s="30"/>
      <c r="H25" s="30"/>
      <c r="I25" s="8"/>
      <c r="J25" s="8"/>
      <c r="K25" s="8"/>
    </row>
    <row r="26" spans="1:11" ht="18.75" x14ac:dyDescent="0.3">
      <c r="A26" s="2"/>
      <c r="B26" s="3"/>
      <c r="C26" s="3"/>
      <c r="D26" s="31"/>
      <c r="E26" s="3"/>
      <c r="F26" s="32"/>
      <c r="G26" s="31"/>
      <c r="H26" s="31"/>
      <c r="I26" s="8"/>
      <c r="J26" s="8"/>
      <c r="K26" s="8"/>
    </row>
    <row r="27" spans="1:11" ht="18.75" x14ac:dyDescent="0.3">
      <c r="A27" s="2"/>
      <c r="B27" s="3"/>
      <c r="C27" s="3"/>
      <c r="D27" s="31"/>
      <c r="E27" s="3"/>
      <c r="F27" s="32"/>
      <c r="G27" s="30"/>
      <c r="H27" s="30"/>
      <c r="I27" s="8"/>
      <c r="J27" s="8"/>
      <c r="K27" s="8"/>
    </row>
    <row r="28" spans="1:11" ht="18.75" x14ac:dyDescent="0.3">
      <c r="A28" s="2"/>
      <c r="B28" s="3"/>
      <c r="C28" s="3"/>
      <c r="D28" s="31"/>
      <c r="E28" s="3"/>
      <c r="F28" s="32"/>
      <c r="G28" s="30"/>
      <c r="H28" s="30"/>
      <c r="I28" s="10"/>
      <c r="J28" s="10"/>
      <c r="K28" s="8"/>
    </row>
    <row r="29" spans="1:11" ht="18.75" x14ac:dyDescent="0.3">
      <c r="A29" s="2"/>
      <c r="B29" s="3"/>
      <c r="C29" s="3"/>
      <c r="D29" s="31"/>
      <c r="E29" s="3"/>
      <c r="F29" s="32"/>
      <c r="G29" s="31"/>
      <c r="H29" s="31"/>
      <c r="I29" s="10"/>
      <c r="J29" s="10"/>
      <c r="K29" s="8"/>
    </row>
    <row r="30" spans="1:11" x14ac:dyDescent="0.25">
      <c r="A30" s="9"/>
      <c r="B30" s="9"/>
      <c r="C30" s="9"/>
      <c r="D30" s="9"/>
      <c r="E30" s="10"/>
      <c r="F30" s="10"/>
      <c r="G30" s="10"/>
      <c r="H30" s="10"/>
      <c r="I30" s="10"/>
      <c r="J30" s="10"/>
      <c r="K30" s="10"/>
    </row>
    <row r="31" spans="1:11" x14ac:dyDescent="0.25">
      <c r="A31" s="9"/>
      <c r="B31" s="9"/>
      <c r="C31" s="9"/>
      <c r="D31" s="9"/>
      <c r="E31" s="10"/>
      <c r="F31" s="10"/>
      <c r="G31" s="10"/>
      <c r="H31" s="10"/>
      <c r="I31" s="10"/>
      <c r="J31" s="10"/>
      <c r="K31" s="10"/>
    </row>
    <row r="32" spans="1:11" ht="18.75" x14ac:dyDescent="0.3">
      <c r="B32" s="94"/>
      <c r="C32" s="95"/>
      <c r="D32" s="96"/>
      <c r="E32" s="11"/>
      <c r="F32" s="90"/>
      <c r="G32" s="90"/>
      <c r="H32" s="91"/>
      <c r="I32" s="12"/>
      <c r="J32" s="12"/>
      <c r="K32" s="10"/>
    </row>
    <row r="33" spans="1:11" x14ac:dyDescent="0.25">
      <c r="A33" s="13"/>
      <c r="B33" s="13"/>
      <c r="C33" s="13"/>
      <c r="D33" s="13"/>
      <c r="E33" s="14"/>
      <c r="F33" s="14"/>
      <c r="G33" s="14"/>
      <c r="H33" s="14"/>
      <c r="I33" s="14"/>
      <c r="J33" s="14"/>
      <c r="K33" s="10"/>
    </row>
    <row r="34" spans="1:11" ht="18.75" x14ac:dyDescent="0.3">
      <c r="A34" s="13"/>
      <c r="B34" s="13"/>
      <c r="C34" s="13"/>
      <c r="D34" s="13"/>
      <c r="E34" s="14"/>
      <c r="F34" s="14"/>
      <c r="G34" s="14"/>
      <c r="H34" s="14"/>
      <c r="I34" s="14"/>
      <c r="J34" s="14"/>
      <c r="K34" s="12"/>
    </row>
    <row r="35" spans="1:11" ht="18.75" x14ac:dyDescent="0.3">
      <c r="A35" s="15"/>
      <c r="B35" s="15"/>
      <c r="C35" s="15"/>
      <c r="D35" s="15"/>
      <c r="E35" s="11"/>
      <c r="F35" s="11"/>
      <c r="G35" s="11"/>
      <c r="H35" s="11"/>
      <c r="I35" s="11"/>
      <c r="J35" s="11"/>
      <c r="K35" s="14"/>
    </row>
    <row r="36" spans="1:11" ht="18.75" x14ac:dyDescent="0.3">
      <c r="B36" s="92"/>
      <c r="C36" s="93"/>
      <c r="D36" s="93"/>
      <c r="E36" s="11"/>
      <c r="F36" s="11"/>
      <c r="G36" s="11"/>
      <c r="H36" s="11"/>
      <c r="I36" s="11"/>
      <c r="J36" s="11"/>
      <c r="K36" s="14"/>
    </row>
    <row r="37" spans="1:11" ht="0.75" customHeight="1" x14ac:dyDescent="0.3">
      <c r="B37" s="93"/>
      <c r="C37" s="93"/>
      <c r="D37" s="93"/>
      <c r="E37" s="11"/>
      <c r="F37" s="11"/>
      <c r="G37" s="11"/>
      <c r="H37" s="11"/>
      <c r="I37" s="11"/>
      <c r="J37" s="11"/>
      <c r="K37" s="11"/>
    </row>
    <row r="38" spans="1:11" ht="18.75" x14ac:dyDescent="0.3">
      <c r="A38" s="15"/>
      <c r="B38" s="15"/>
      <c r="C38" s="15"/>
      <c r="D38" s="15"/>
      <c r="E38" s="11"/>
      <c r="F38" s="90"/>
      <c r="G38" s="90"/>
      <c r="H38" s="91"/>
      <c r="I38" s="12"/>
      <c r="J38" s="12"/>
      <c r="K38" s="11"/>
    </row>
    <row r="39" spans="1:11" ht="18.75" x14ac:dyDescent="0.3">
      <c r="A39" s="13"/>
      <c r="B39" s="37"/>
      <c r="C39" s="13"/>
      <c r="D39" s="13"/>
      <c r="E39" s="14"/>
      <c r="F39" s="14"/>
      <c r="G39" s="14"/>
      <c r="H39" s="14"/>
      <c r="I39" s="14"/>
      <c r="J39" s="14"/>
      <c r="K39" s="11"/>
    </row>
    <row r="40" spans="1:11" ht="18.75" x14ac:dyDescent="0.3">
      <c r="A40" s="9"/>
      <c r="B40" s="9"/>
      <c r="C40" s="9"/>
      <c r="D40" s="9"/>
      <c r="E40" s="10"/>
      <c r="F40" s="10"/>
      <c r="G40" s="10"/>
      <c r="H40" s="10"/>
      <c r="I40" s="10"/>
      <c r="J40" s="10"/>
      <c r="K40" s="12"/>
    </row>
    <row r="41" spans="1:11" x14ac:dyDescent="0.25">
      <c r="A41" s="9"/>
      <c r="B41" s="9"/>
      <c r="C41" s="9"/>
      <c r="D41" s="9"/>
      <c r="E41" s="10"/>
      <c r="F41" s="10"/>
      <c r="G41" s="10"/>
      <c r="H41" s="10"/>
      <c r="I41" s="10"/>
      <c r="J41" s="10"/>
      <c r="K41" s="14"/>
    </row>
    <row r="42" spans="1:11" x14ac:dyDescent="0.25">
      <c r="A42" s="9"/>
      <c r="B42" s="9"/>
      <c r="C42" s="9"/>
      <c r="D42" s="9"/>
      <c r="E42" s="10"/>
      <c r="F42" s="10"/>
      <c r="G42" s="10"/>
      <c r="H42" s="10"/>
      <c r="I42" s="10"/>
      <c r="J42" s="10"/>
      <c r="K42" s="10"/>
    </row>
    <row r="43" spans="1:11" x14ac:dyDescent="0.25">
      <c r="A43" s="9"/>
      <c r="B43" s="9"/>
      <c r="C43" s="9"/>
      <c r="D43" s="9"/>
      <c r="E43" s="10"/>
      <c r="F43" s="10"/>
      <c r="G43" s="10"/>
      <c r="H43" s="10"/>
      <c r="I43" s="10"/>
      <c r="J43" s="10"/>
      <c r="K43" s="10"/>
    </row>
    <row r="44" spans="1:11" x14ac:dyDescent="0.25">
      <c r="A44" s="9"/>
      <c r="B44" s="9"/>
      <c r="C44" s="9"/>
      <c r="D44" s="9"/>
      <c r="E44" s="10"/>
      <c r="F44" s="10"/>
      <c r="G44" s="10"/>
      <c r="H44" s="10"/>
      <c r="I44" s="10"/>
      <c r="J44" s="10"/>
      <c r="K44" s="10"/>
    </row>
    <row r="45" spans="1:11" x14ac:dyDescent="0.25">
      <c r="A45" s="9"/>
      <c r="B45" s="9"/>
      <c r="C45" s="9"/>
      <c r="D45" s="9"/>
      <c r="E45" s="10"/>
      <c r="F45" s="10"/>
      <c r="G45" s="10"/>
      <c r="H45" s="10"/>
      <c r="I45" s="10"/>
      <c r="J45" s="10"/>
      <c r="K45" s="10"/>
    </row>
    <row r="46" spans="1:11" x14ac:dyDescent="0.25">
      <c r="K46" s="10"/>
    </row>
    <row r="47" spans="1:11" x14ac:dyDescent="0.25">
      <c r="K47" s="10"/>
    </row>
  </sheetData>
  <mergeCells count="17">
    <mergeCell ref="F38:H38"/>
    <mergeCell ref="B5:K5"/>
    <mergeCell ref="B6:K6"/>
    <mergeCell ref="B7:K7"/>
    <mergeCell ref="B36:D37"/>
    <mergeCell ref="F32:H32"/>
    <mergeCell ref="B32:D32"/>
    <mergeCell ref="I18:I19"/>
    <mergeCell ref="J18:J19"/>
    <mergeCell ref="A10:C10"/>
    <mergeCell ref="B11:C11"/>
    <mergeCell ref="B17:C17"/>
    <mergeCell ref="J4:K4"/>
    <mergeCell ref="J2:K2"/>
    <mergeCell ref="J3:K3"/>
    <mergeCell ref="A23:C23"/>
    <mergeCell ref="H18:H19"/>
  </mergeCells>
  <pageMargins left="0.78740157480314965" right="0.11811023622047245" top="0.74803149606299213" bottom="0.39370078740157483" header="0.31496062992125984" footer="0.31496062992125984"/>
  <pageSetup paperSize="9" scale="43" fitToHeight="1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отчет по цел. показ.</vt:lpstr>
      <vt:lpstr>ресур. обесп.</vt:lpstr>
      <vt:lpstr>'отчет по цел. показ.'!Заголовки_для_печати</vt:lpstr>
      <vt:lpstr>'ресур. обесп.'!Заголовки_для_печати</vt:lpstr>
      <vt:lpstr>'отчет по цел. показ.'!Область_печати</vt:lpstr>
      <vt:lpstr>'ресур. обесп.'!Область_печати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Красильникова Жанна Александровна</dc:creator>
  <cp:lastModifiedBy>Шегнагаев Александр Вячеславович</cp:lastModifiedBy>
  <cp:lastPrinted>2026-02-17T01:51:32Z</cp:lastPrinted>
  <dcterms:created xsi:type="dcterms:W3CDTF">2016-01-29T05:58:31Z</dcterms:created>
  <dcterms:modified xsi:type="dcterms:W3CDTF">2026-02-24T05:21:31Z</dcterms:modified>
</cp:coreProperties>
</file>