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2474-па_26.12.2025\"/>
    </mc:Choice>
  </mc:AlternateContent>
  <xr:revisionPtr revIDLastSave="0" documentId="13_ncr:1_{DCF93620-D697-4633-B801-D22441419B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G47" i="1" l="1"/>
  <c r="G46" i="1" l="1"/>
  <c r="I46" i="1"/>
  <c r="H46" i="1"/>
  <c r="I61" i="1" l="1"/>
  <c r="H48" i="1"/>
  <c r="H61" i="1" s="1"/>
  <c r="G48" i="1"/>
  <c r="G61" i="1" s="1"/>
  <c r="F48" i="1"/>
  <c r="F61" i="1" s="1"/>
  <c r="H38" i="1"/>
  <c r="G38" i="1"/>
  <c r="F38" i="1"/>
  <c r="E25" i="1"/>
  <c r="E61" i="1" l="1"/>
  <c r="E38" i="1"/>
  <c r="E48" i="1"/>
  <c r="G49" i="1"/>
  <c r="H49" i="1"/>
  <c r="F49" i="1"/>
  <c r="F47" i="1"/>
  <c r="H47" i="1" l="1"/>
  <c r="G45" i="1"/>
  <c r="F39" i="1"/>
  <c r="F37" i="1"/>
  <c r="F36" i="1"/>
  <c r="G37" i="1"/>
  <c r="G39" i="1"/>
  <c r="G36" i="1"/>
  <c r="I37" i="1"/>
  <c r="I36" i="1"/>
  <c r="H39" i="1"/>
  <c r="H37" i="1"/>
  <c r="H36" i="1"/>
  <c r="E24" i="1"/>
  <c r="E26" i="1"/>
  <c r="E23" i="1"/>
  <c r="F22" i="1"/>
  <c r="F46" i="1" s="1"/>
  <c r="G22" i="1"/>
  <c r="H22" i="1"/>
  <c r="I22" i="1"/>
  <c r="G16" i="1"/>
  <c r="H16" i="1"/>
  <c r="I16" i="1"/>
  <c r="F16" i="1"/>
  <c r="E36" i="1" l="1"/>
  <c r="E39" i="1"/>
  <c r="E37" i="1"/>
  <c r="E22" i="1"/>
  <c r="I59" i="1" l="1"/>
  <c r="I60" i="1" l="1"/>
  <c r="H60" i="1"/>
  <c r="G60" i="1"/>
  <c r="E47" i="1"/>
  <c r="F60" i="1" l="1"/>
  <c r="E60" i="1" s="1"/>
  <c r="G62" i="1" l="1"/>
  <c r="H62" i="1"/>
  <c r="I62" i="1"/>
  <c r="E49" i="1" l="1"/>
  <c r="F62" i="1"/>
  <c r="E62" i="1" s="1"/>
  <c r="H35" i="1"/>
  <c r="G35" i="1"/>
  <c r="H34" i="1"/>
  <c r="H33" i="1"/>
  <c r="H30" i="1" l="1"/>
  <c r="E28" i="1"/>
  <c r="E21" i="1"/>
  <c r="E17" i="1"/>
  <c r="E18" i="1"/>
  <c r="E19" i="1"/>
  <c r="E20" i="1"/>
  <c r="E29" i="1" l="1"/>
  <c r="H59" i="1"/>
  <c r="H44" i="1"/>
  <c r="H57" i="1" s="1"/>
  <c r="H43" i="1"/>
  <c r="H56" i="1" s="1"/>
  <c r="H42" i="1"/>
  <c r="H41" i="1"/>
  <c r="H58" i="1" l="1"/>
  <c r="H53" i="1" s="1"/>
  <c r="H40" i="1"/>
  <c r="I34" i="1"/>
  <c r="I35" i="1"/>
  <c r="E16" i="1"/>
  <c r="I44" i="1" l="1"/>
  <c r="G44" i="1"/>
  <c r="G34" i="1"/>
  <c r="E34" i="1" s="1"/>
  <c r="I57" i="1" l="1"/>
  <c r="F42" i="1" l="1"/>
  <c r="G42" i="1"/>
  <c r="I42" i="1"/>
  <c r="F43" i="1"/>
  <c r="G43" i="1"/>
  <c r="G56" i="1" s="1"/>
  <c r="I43" i="1"/>
  <c r="I56" i="1" s="1"/>
  <c r="F44" i="1"/>
  <c r="E44" i="1" s="1"/>
  <c r="F45" i="1"/>
  <c r="G58" i="1"/>
  <c r="I58" i="1"/>
  <c r="G59" i="1"/>
  <c r="G41" i="1"/>
  <c r="I41" i="1"/>
  <c r="F41" i="1"/>
  <c r="F52" i="1"/>
  <c r="G52" i="1"/>
  <c r="I52" i="1"/>
  <c r="F51" i="1"/>
  <c r="G51" i="1"/>
  <c r="I51" i="1"/>
  <c r="I40" i="1" l="1"/>
  <c r="F40" i="1"/>
  <c r="E41" i="1"/>
  <c r="G40" i="1"/>
  <c r="E52" i="1"/>
  <c r="E42" i="1"/>
  <c r="E51" i="1"/>
  <c r="E43" i="1"/>
  <c r="F59" i="1"/>
  <c r="E59" i="1" s="1"/>
  <c r="E46" i="1"/>
  <c r="F58" i="1"/>
  <c r="E58" i="1" s="1"/>
  <c r="E45" i="1"/>
  <c r="I50" i="1"/>
  <c r="G50" i="1"/>
  <c r="G55" i="1"/>
  <c r="F57" i="1"/>
  <c r="F50" i="1"/>
  <c r="F54" i="1"/>
  <c r="I54" i="1"/>
  <c r="G54" i="1"/>
  <c r="F55" i="1"/>
  <c r="I55" i="1"/>
  <c r="F56" i="1"/>
  <c r="E56" i="1" s="1"/>
  <c r="G57" i="1"/>
  <c r="E40" i="1" l="1"/>
  <c r="I53" i="1"/>
  <c r="F53" i="1"/>
  <c r="G53" i="1"/>
  <c r="E50" i="1"/>
  <c r="E54" i="1"/>
  <c r="E55" i="1"/>
  <c r="E57" i="1"/>
  <c r="E35" i="1"/>
  <c r="I32" i="1"/>
  <c r="I33" i="1"/>
  <c r="I31" i="1"/>
  <c r="F31" i="1"/>
  <c r="F32" i="1"/>
  <c r="F33" i="1"/>
  <c r="G32" i="1"/>
  <c r="G33" i="1"/>
  <c r="F27" i="1"/>
  <c r="G27" i="1"/>
  <c r="I27" i="1"/>
  <c r="E32" i="1" l="1"/>
  <c r="F30" i="1"/>
  <c r="I30" i="1"/>
  <c r="E27" i="1"/>
  <c r="E53" i="1"/>
  <c r="E33" i="1"/>
  <c r="G31" i="1" l="1"/>
  <c r="E31" i="1" l="1"/>
  <c r="G30" i="1"/>
  <c r="E30" i="1" s="1"/>
</calcChain>
</file>

<file path=xl/sharedStrings.xml><?xml version="1.0" encoding="utf-8"?>
<sst xmlns="http://schemas.openxmlformats.org/spreadsheetml/2006/main" count="41" uniqueCount="34">
  <si>
    <t>№ п/п</t>
  </si>
  <si>
    <t>к муниципальной программе города Усолье-Сибирское</t>
  </si>
  <si>
    <t>1</t>
  </si>
  <si>
    <t>».</t>
  </si>
  <si>
    <t>Наименование мероприятия, подпрограммы государственной программы Иркутской области</t>
  </si>
  <si>
    <t>Наименование мероприятия, подпрограммы муниципальной программы</t>
  </si>
  <si>
    <t>Итого</t>
  </si>
  <si>
    <t>к постановлению администрации города Усолье-Сибирское</t>
  </si>
  <si>
    <t xml:space="preserve"> (далее – муниципальная программа)</t>
  </si>
  <si>
    <t>Общий объем финансирования, руб.</t>
  </si>
  <si>
    <t>Год реализации</t>
  </si>
  <si>
    <t>Федеральный бюджет, руб.</t>
  </si>
  <si>
    <t>Областной бюджет, руб.</t>
  </si>
  <si>
    <t>Местный бюджет (софинансирование), руб.</t>
  </si>
  <si>
    <t>"Обеспечение населения доступным жильем"</t>
  </si>
  <si>
    <t>Подпрограмма 2 "Обеспечение жильем молодых семей" на 2019-2020 годы</t>
  </si>
  <si>
    <t>Иные источники, руб.</t>
  </si>
  <si>
    <t>Основное мероприятие 2.1. Предоставление молодым семьям - участникам подпрограммы социальных выплат на приобретение (строительство) жилья Подпрограммы 2 "Обеспечение жильем молодых семей" на 2019-2020 годы</t>
  </si>
  <si>
    <t xml:space="preserve">Информация об участии муниципального образования «город Усолье-Сибирское» в государственных программах Иркутской области 
в рамках муниципальной программы города Усолье-Сибирское </t>
  </si>
  <si>
    <t>Основное мероприятие "Улучшение жилищных условий молодых семей" Подпрограммы "Молодым семьям - доступное жилье" на 2019 - 2020 годы</t>
  </si>
  <si>
    <t>РП "Обеспечение устойчивого сокращения непригодного для проживания жилищного фонда" Иркутской области
 мероприятие (результат): Строительство и (или) приобретение жилых помещений, а также предоставление возмещений гражданам за изымаемое жилые помещения</t>
  </si>
  <si>
    <r>
      <rPr>
        <sz val="11"/>
        <rFont val="Times New Roman"/>
        <family val="1"/>
        <charset val="204"/>
      </rPr>
      <t>«</t>
    </r>
    <r>
      <rPr>
        <sz val="10"/>
        <rFont val="Times New Roman"/>
        <family val="1"/>
        <charset val="204"/>
      </rPr>
      <t>Приложение 4</t>
    </r>
  </si>
  <si>
    <t xml:space="preserve">Мэр города  </t>
  </si>
  <si>
    <t>М.В. Торопкин</t>
  </si>
  <si>
    <t>на 2019-2027 годы</t>
  </si>
  <si>
    <t xml:space="preserve">"Обеспечение населения доступным жильем" на 2019-2027 годы </t>
  </si>
  <si>
    <t xml:space="preserve"> Государственная программа Иркутской области «Доступное жилье» на 2019 - 2027 годы,                                                                               
Государственная программа Иркутской области «Доступное жилье» на 2024 - 2030 годы</t>
  </si>
  <si>
    <t>Основное мероприятие 1.1.  Переселение граждан, проживающих в домах, признанных непригодными для проживания Подпрограммы 1 "Переселение граждан из аварийного жилищного фонда в городе Усолье-Сибирское" на 2019-2027 годы</t>
  </si>
  <si>
    <t>Основное мероприятие "Обеспечение устойчивого сокращения непригодного для проживания жилищного фонда" Подпрограммы "Обеспечение устойчивого сокращения непригодного для проживания жилищного фонда во взаимодействии с государственной корпорацией - Фондом содействия реформированию жилищно-коммунального хозяйства" на 2019 - 2027 годы</t>
  </si>
  <si>
    <t xml:space="preserve">ВСЕГО по Государственной программе Иркутской области "Доступное жилье" на 2019-2027 годы: </t>
  </si>
  <si>
    <t>Подпрограмма 1 "Переселение граждан из аварийного жилищного фонда в городе Усолье-Сибирское" на 2019-2027 годы</t>
  </si>
  <si>
    <t>ВСЕГО по муниципальной программе города Усолье-Сибирское "Обеспечение населения доступным жильём" на 2019-2027 годы:</t>
  </si>
  <si>
    <t>Приложение 2</t>
  </si>
  <si>
    <t xml:space="preserve">    от 26.12.2025 г. №2474-па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</si>
</sst>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4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4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top" wrapText="1"/>
    </xf>
    <xf numFmtId="4" fontId="6" fillId="2" borderId="0" xfId="0" applyNumberFormat="1" applyFont="1" applyFill="1" applyAlignment="1">
      <alignment horizontal="center" vertical="top" wrapText="1"/>
    </xf>
    <xf numFmtId="0" fontId="13" fillId="2" borderId="0" xfId="0" applyFont="1" applyFill="1" applyAlignment="1">
      <alignment vertical="top" wrapText="1"/>
    </xf>
    <xf numFmtId="4" fontId="13" fillId="2" borderId="0" xfId="0" applyNumberFormat="1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9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13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view="pageBreakPreview" zoomScaleNormal="100" zoomScaleSheetLayoutView="100" workbookViewId="0">
      <selection activeCell="G5" sqref="G5:I5"/>
    </sheetView>
  </sheetViews>
  <sheetFormatPr defaultColWidth="9.109375" defaultRowHeight="14.4" x14ac:dyDescent="0.3"/>
  <cols>
    <col min="1" max="1" width="5.6640625" style="1" customWidth="1"/>
    <col min="2" max="2" width="31.33203125" style="1" customWidth="1"/>
    <col min="3" max="3" width="33.88671875" style="1" customWidth="1"/>
    <col min="4" max="4" width="10.109375" style="1" customWidth="1"/>
    <col min="5" max="5" width="14.6640625" style="1" customWidth="1"/>
    <col min="6" max="6" width="13.44140625" style="1" customWidth="1"/>
    <col min="7" max="7" width="13.5546875" style="1" customWidth="1"/>
    <col min="8" max="8" width="16.44140625" style="1" customWidth="1"/>
    <col min="9" max="9" width="13.88671875" style="1" customWidth="1"/>
    <col min="10" max="10" width="4" style="1" customWidth="1"/>
    <col min="11" max="16384" width="9.109375" style="1"/>
  </cols>
  <sheetData>
    <row r="1" spans="1:10" x14ac:dyDescent="0.3">
      <c r="A1" s="5"/>
      <c r="B1" s="5"/>
      <c r="C1" s="5"/>
      <c r="D1" s="6"/>
      <c r="E1" s="6"/>
      <c r="F1" s="6"/>
      <c r="G1" s="22" t="s">
        <v>32</v>
      </c>
      <c r="H1" s="22"/>
      <c r="I1" s="22"/>
      <c r="J1" s="5"/>
    </row>
    <row r="2" spans="1:10" x14ac:dyDescent="0.3">
      <c r="A2" s="5"/>
      <c r="B2" s="5"/>
      <c r="C2" s="5"/>
      <c r="D2" s="22" t="s">
        <v>7</v>
      </c>
      <c r="E2" s="22"/>
      <c r="F2" s="22"/>
      <c r="G2" s="22"/>
      <c r="H2" s="22"/>
      <c r="I2" s="22"/>
      <c r="J2" s="7"/>
    </row>
    <row r="3" spans="1:10" ht="21" customHeight="1" x14ac:dyDescent="0.3">
      <c r="A3" s="5"/>
      <c r="B3" s="5"/>
      <c r="C3" s="5"/>
      <c r="D3" s="8"/>
      <c r="E3" s="8"/>
      <c r="F3" s="22" t="s">
        <v>33</v>
      </c>
      <c r="G3" s="22"/>
      <c r="H3" s="22"/>
      <c r="I3" s="22"/>
      <c r="J3" s="7"/>
    </row>
    <row r="4" spans="1:10" x14ac:dyDescent="0.3">
      <c r="A4" s="5"/>
      <c r="B4" s="5"/>
      <c r="C4" s="5"/>
      <c r="D4" s="6"/>
      <c r="E4" s="6"/>
      <c r="F4" s="6"/>
      <c r="G4" s="6"/>
      <c r="H4" s="6"/>
      <c r="I4" s="9"/>
      <c r="J4" s="5"/>
    </row>
    <row r="5" spans="1:10" x14ac:dyDescent="0.3">
      <c r="A5" s="5"/>
      <c r="B5" s="5"/>
      <c r="C5" s="5"/>
      <c r="D5" s="6"/>
      <c r="E5" s="6"/>
      <c r="F5" s="6"/>
      <c r="G5" s="28" t="s">
        <v>21</v>
      </c>
      <c r="H5" s="28"/>
      <c r="I5" s="29"/>
      <c r="J5" s="5"/>
    </row>
    <row r="6" spans="1:10" x14ac:dyDescent="0.3">
      <c r="A6" s="5"/>
      <c r="B6" s="5"/>
      <c r="C6" s="5"/>
      <c r="D6" s="28" t="s">
        <v>1</v>
      </c>
      <c r="E6" s="28"/>
      <c r="F6" s="29"/>
      <c r="G6" s="29"/>
      <c r="H6" s="29"/>
      <c r="I6" s="29"/>
      <c r="J6" s="5"/>
    </row>
    <row r="7" spans="1:10" x14ac:dyDescent="0.3">
      <c r="A7" s="5"/>
      <c r="B7" s="5"/>
      <c r="C7" s="5"/>
      <c r="D7" s="6"/>
      <c r="E7" s="6"/>
      <c r="F7" s="22" t="s">
        <v>14</v>
      </c>
      <c r="G7" s="29"/>
      <c r="H7" s="29"/>
      <c r="I7" s="29"/>
      <c r="J7" s="5"/>
    </row>
    <row r="8" spans="1:10" x14ac:dyDescent="0.3">
      <c r="A8" s="5"/>
      <c r="B8" s="5"/>
      <c r="C8" s="5"/>
      <c r="D8" s="6"/>
      <c r="E8" s="6"/>
      <c r="F8" s="28" t="s">
        <v>24</v>
      </c>
      <c r="G8" s="29"/>
      <c r="H8" s="29"/>
      <c r="I8" s="29"/>
      <c r="J8" s="5"/>
    </row>
    <row r="9" spans="1:10" ht="12.75" customHeight="1" x14ac:dyDescent="0.3">
      <c r="A9" s="5"/>
      <c r="B9" s="5"/>
      <c r="C9" s="5"/>
      <c r="D9" s="5"/>
      <c r="E9" s="5"/>
      <c r="F9" s="5"/>
      <c r="G9" s="5"/>
      <c r="H9" s="5"/>
      <c r="I9" s="10"/>
      <c r="J9" s="5"/>
    </row>
    <row r="10" spans="1:10" ht="37.5" customHeight="1" x14ac:dyDescent="0.3">
      <c r="A10" s="26" t="s">
        <v>18</v>
      </c>
      <c r="B10" s="26"/>
      <c r="C10" s="26"/>
      <c r="D10" s="26"/>
      <c r="E10" s="26"/>
      <c r="F10" s="26"/>
      <c r="G10" s="26"/>
      <c r="H10" s="26"/>
      <c r="I10" s="26"/>
      <c r="J10" s="5"/>
    </row>
    <row r="11" spans="1:10" ht="21" customHeight="1" x14ac:dyDescent="0.3">
      <c r="A11" s="27" t="s">
        <v>25</v>
      </c>
      <c r="B11" s="27"/>
      <c r="C11" s="27"/>
      <c r="D11" s="27"/>
      <c r="E11" s="27"/>
      <c r="F11" s="27"/>
      <c r="G11" s="27"/>
      <c r="H11" s="27"/>
      <c r="I11" s="27"/>
      <c r="J11" s="5"/>
    </row>
    <row r="12" spans="1:10" ht="15" customHeight="1" x14ac:dyDescent="0.3">
      <c r="A12" s="31" t="s">
        <v>8</v>
      </c>
      <c r="B12" s="31"/>
      <c r="C12" s="31"/>
      <c r="D12" s="31"/>
      <c r="E12" s="31"/>
      <c r="F12" s="31"/>
      <c r="G12" s="31"/>
      <c r="H12" s="31"/>
      <c r="I12" s="31"/>
      <c r="J12" s="5"/>
    </row>
    <row r="13" spans="1:10" ht="16.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ht="51.75" customHeight="1" x14ac:dyDescent="0.3">
      <c r="A14" s="11" t="s">
        <v>0</v>
      </c>
      <c r="B14" s="11" t="s">
        <v>4</v>
      </c>
      <c r="C14" s="11" t="s">
        <v>5</v>
      </c>
      <c r="D14" s="11" t="s">
        <v>10</v>
      </c>
      <c r="E14" s="11" t="s">
        <v>9</v>
      </c>
      <c r="F14" s="11" t="s">
        <v>11</v>
      </c>
      <c r="G14" s="11" t="s">
        <v>12</v>
      </c>
      <c r="H14" s="11" t="s">
        <v>16</v>
      </c>
      <c r="I14" s="11" t="s">
        <v>13</v>
      </c>
      <c r="J14" s="5"/>
    </row>
    <row r="15" spans="1:10" ht="48.75" customHeight="1" x14ac:dyDescent="0.3">
      <c r="A15" s="12">
        <v>1</v>
      </c>
      <c r="B15" s="35" t="s">
        <v>26</v>
      </c>
      <c r="C15" s="36"/>
      <c r="D15" s="36"/>
      <c r="E15" s="36"/>
      <c r="F15" s="36"/>
      <c r="G15" s="36"/>
      <c r="H15" s="36"/>
      <c r="I15" s="36"/>
      <c r="J15" s="5"/>
    </row>
    <row r="16" spans="1:10" ht="27.9" customHeight="1" x14ac:dyDescent="0.3">
      <c r="A16" s="37" t="s">
        <v>2</v>
      </c>
      <c r="B16" s="33" t="s">
        <v>28</v>
      </c>
      <c r="C16" s="30" t="s">
        <v>27</v>
      </c>
      <c r="D16" s="13" t="s">
        <v>6</v>
      </c>
      <c r="E16" s="14">
        <f>F16+G16+H16+I16</f>
        <v>926621987.97000003</v>
      </c>
      <c r="F16" s="14">
        <f>F17+F18+F19+F20+F21</f>
        <v>0</v>
      </c>
      <c r="G16" s="14">
        <f t="shared" ref="G16:I16" si="0">G17+G18+G19+G20+G21</f>
        <v>38997600</v>
      </c>
      <c r="H16" s="14">
        <f t="shared" si="0"/>
        <v>880778022.47000003</v>
      </c>
      <c r="I16" s="14">
        <f t="shared" si="0"/>
        <v>6846365.5</v>
      </c>
      <c r="J16" s="5"/>
    </row>
    <row r="17" spans="1:10" ht="27.9" customHeight="1" x14ac:dyDescent="0.3">
      <c r="A17" s="38"/>
      <c r="B17" s="33"/>
      <c r="C17" s="32"/>
      <c r="D17" s="11">
        <v>2019</v>
      </c>
      <c r="E17" s="2">
        <f t="shared" ref="E17:E20" si="1">F17+G17+H17+I17</f>
        <v>0</v>
      </c>
      <c r="F17" s="2">
        <v>0</v>
      </c>
      <c r="G17" s="2">
        <v>0</v>
      </c>
      <c r="H17" s="2">
        <v>0</v>
      </c>
      <c r="I17" s="2">
        <v>0</v>
      </c>
      <c r="J17" s="5"/>
    </row>
    <row r="18" spans="1:10" ht="27.9" customHeight="1" x14ac:dyDescent="0.3">
      <c r="A18" s="38"/>
      <c r="B18" s="33"/>
      <c r="C18" s="32"/>
      <c r="D18" s="11">
        <v>2020</v>
      </c>
      <c r="E18" s="2">
        <f t="shared" si="1"/>
        <v>0</v>
      </c>
      <c r="F18" s="2">
        <v>0</v>
      </c>
      <c r="G18" s="2">
        <v>0</v>
      </c>
      <c r="H18" s="2">
        <v>0</v>
      </c>
      <c r="I18" s="2">
        <v>0</v>
      </c>
      <c r="J18" s="5"/>
    </row>
    <row r="19" spans="1:10" ht="27.9" customHeight="1" x14ac:dyDescent="0.3">
      <c r="A19" s="38"/>
      <c r="B19" s="33"/>
      <c r="C19" s="32"/>
      <c r="D19" s="11">
        <v>2021</v>
      </c>
      <c r="E19" s="2">
        <f t="shared" si="1"/>
        <v>60795371.439999998</v>
      </c>
      <c r="F19" s="2">
        <v>0</v>
      </c>
      <c r="G19" s="2">
        <v>0</v>
      </c>
      <c r="H19" s="2">
        <v>60795371.439999998</v>
      </c>
      <c r="I19" s="2">
        <v>0</v>
      </c>
      <c r="J19" s="5"/>
    </row>
    <row r="20" spans="1:10" ht="27.9" customHeight="1" x14ac:dyDescent="0.3">
      <c r="A20" s="38"/>
      <c r="B20" s="33"/>
      <c r="C20" s="32"/>
      <c r="D20" s="11">
        <v>2022</v>
      </c>
      <c r="E20" s="2">
        <f t="shared" si="1"/>
        <v>524588486.33000004</v>
      </c>
      <c r="F20" s="2">
        <v>0</v>
      </c>
      <c r="G20" s="2">
        <v>21933500</v>
      </c>
      <c r="H20" s="2">
        <v>502376777.61000001</v>
      </c>
      <c r="I20" s="2">
        <v>278208.71999999997</v>
      </c>
      <c r="J20" s="5"/>
    </row>
    <row r="21" spans="1:10" ht="27.9" customHeight="1" x14ac:dyDescent="0.3">
      <c r="A21" s="38"/>
      <c r="B21" s="33"/>
      <c r="C21" s="32"/>
      <c r="D21" s="11">
        <v>2023</v>
      </c>
      <c r="E21" s="2">
        <f>F21+G21+H21+I21</f>
        <v>341238130.19999999</v>
      </c>
      <c r="F21" s="2">
        <v>0</v>
      </c>
      <c r="G21" s="2">
        <v>17064100</v>
      </c>
      <c r="H21" s="2">
        <v>317605873.42000002</v>
      </c>
      <c r="I21" s="2">
        <v>6568156.7800000003</v>
      </c>
      <c r="J21" s="5"/>
    </row>
    <row r="22" spans="1:10" ht="33" customHeight="1" x14ac:dyDescent="0.3">
      <c r="A22" s="38"/>
      <c r="B22" s="30" t="s">
        <v>20</v>
      </c>
      <c r="C22" s="30" t="s">
        <v>27</v>
      </c>
      <c r="D22" s="13" t="s">
        <v>6</v>
      </c>
      <c r="E22" s="14">
        <f>F22+G22+H22+I22</f>
        <v>1302099209.78</v>
      </c>
      <c r="F22" s="14">
        <f t="shared" ref="F22:H22" si="2">F23+F24+F26</f>
        <v>0</v>
      </c>
      <c r="G22" s="14">
        <f t="shared" si="2"/>
        <v>346491600</v>
      </c>
      <c r="H22" s="14">
        <f t="shared" si="2"/>
        <v>757521600.27999997</v>
      </c>
      <c r="I22" s="14">
        <f>I23+I24+I26</f>
        <v>198086009.5</v>
      </c>
      <c r="J22" s="5"/>
    </row>
    <row r="23" spans="1:10" ht="33" customHeight="1" x14ac:dyDescent="0.3">
      <c r="A23" s="38"/>
      <c r="B23" s="30"/>
      <c r="C23" s="30"/>
      <c r="D23" s="11">
        <v>2024</v>
      </c>
      <c r="E23" s="2">
        <f>F23+G23+H23+I23</f>
        <v>810774679.65999997</v>
      </c>
      <c r="F23" s="2">
        <v>0</v>
      </c>
      <c r="G23" s="2">
        <v>3974100</v>
      </c>
      <c r="H23" s="2">
        <v>698327751.55999994</v>
      </c>
      <c r="I23" s="2">
        <v>108472828.09999999</v>
      </c>
      <c r="J23" s="5"/>
    </row>
    <row r="24" spans="1:10" ht="33" customHeight="1" x14ac:dyDescent="0.3">
      <c r="A24" s="38"/>
      <c r="B24" s="30"/>
      <c r="C24" s="30"/>
      <c r="D24" s="11">
        <v>2025</v>
      </c>
      <c r="E24" s="2">
        <f t="shared" ref="E24:E26" si="3">F24+G24+H24+I24</f>
        <v>207866760.12</v>
      </c>
      <c r="F24" s="2">
        <v>0</v>
      </c>
      <c r="G24" s="2">
        <v>82464500</v>
      </c>
      <c r="H24" s="2">
        <v>59193848.719999999</v>
      </c>
      <c r="I24" s="2">
        <v>66208411.399999999</v>
      </c>
      <c r="J24" s="5"/>
    </row>
    <row r="25" spans="1:10" ht="33" customHeight="1" x14ac:dyDescent="0.3">
      <c r="A25" s="38"/>
      <c r="B25" s="30"/>
      <c r="C25" s="30"/>
      <c r="D25" s="11">
        <v>2026</v>
      </c>
      <c r="E25" s="2">
        <f t="shared" ref="E25" si="4">F25+G25+H25+I25</f>
        <v>357836427</v>
      </c>
      <c r="F25" s="2">
        <v>0</v>
      </c>
      <c r="G25" s="2">
        <v>328290300</v>
      </c>
      <c r="H25" s="2">
        <v>0</v>
      </c>
      <c r="I25" s="2">
        <v>29546127</v>
      </c>
      <c r="J25" s="5"/>
    </row>
    <row r="26" spans="1:10" ht="33" customHeight="1" x14ac:dyDescent="0.3">
      <c r="A26" s="38"/>
      <c r="B26" s="30"/>
      <c r="C26" s="30"/>
      <c r="D26" s="11">
        <v>2027</v>
      </c>
      <c r="E26" s="2">
        <f t="shared" si="3"/>
        <v>283457770</v>
      </c>
      <c r="F26" s="2">
        <v>0</v>
      </c>
      <c r="G26" s="2">
        <v>260053000</v>
      </c>
      <c r="H26" s="2">
        <v>0</v>
      </c>
      <c r="I26" s="2">
        <v>23404770</v>
      </c>
      <c r="J26" s="5"/>
    </row>
    <row r="27" spans="1:10" ht="33.6" customHeight="1" x14ac:dyDescent="0.3">
      <c r="A27" s="38"/>
      <c r="B27" s="30" t="s">
        <v>19</v>
      </c>
      <c r="C27" s="30" t="s">
        <v>17</v>
      </c>
      <c r="D27" s="11" t="s">
        <v>6</v>
      </c>
      <c r="E27" s="14">
        <f>F27+G27+H27+I27</f>
        <v>20079828.439999998</v>
      </c>
      <c r="F27" s="2">
        <f>F28+F29</f>
        <v>2891870.7199999997</v>
      </c>
      <c r="G27" s="2">
        <f>G28+G29</f>
        <v>12860487.390000001</v>
      </c>
      <c r="H27" s="2">
        <v>0</v>
      </c>
      <c r="I27" s="2">
        <f>I28+I29</f>
        <v>4327470.33</v>
      </c>
      <c r="J27" s="5"/>
    </row>
    <row r="28" spans="1:10" ht="30.75" customHeight="1" x14ac:dyDescent="0.3">
      <c r="A28" s="38"/>
      <c r="B28" s="30"/>
      <c r="C28" s="30"/>
      <c r="D28" s="11">
        <v>2019</v>
      </c>
      <c r="E28" s="2">
        <f>F28+G28+H28+I28</f>
        <v>4595095</v>
      </c>
      <c r="F28" s="2">
        <v>1490556.49</v>
      </c>
      <c r="G28" s="2">
        <v>1997892.74</v>
      </c>
      <c r="H28" s="2">
        <v>0</v>
      </c>
      <c r="I28" s="2">
        <v>1106645.77</v>
      </c>
      <c r="J28" s="5"/>
    </row>
    <row r="29" spans="1:10" ht="30.75" customHeight="1" x14ac:dyDescent="0.3">
      <c r="A29" s="38"/>
      <c r="B29" s="30"/>
      <c r="C29" s="30"/>
      <c r="D29" s="11">
        <v>2020</v>
      </c>
      <c r="E29" s="2">
        <f t="shared" ref="E29:E57" si="5">F29+G29+H29+I29</f>
        <v>15484733.440000001</v>
      </c>
      <c r="F29" s="2">
        <v>1401314.23</v>
      </c>
      <c r="G29" s="2">
        <v>10862594.65</v>
      </c>
      <c r="H29" s="2">
        <v>0</v>
      </c>
      <c r="I29" s="2">
        <v>3220824.56</v>
      </c>
      <c r="J29" s="5"/>
    </row>
    <row r="30" spans="1:10" s="3" customFormat="1" ht="17.25" customHeight="1" x14ac:dyDescent="0.3">
      <c r="A30" s="41" t="s">
        <v>29</v>
      </c>
      <c r="B30" s="41"/>
      <c r="C30" s="41"/>
      <c r="D30" s="13" t="s">
        <v>6</v>
      </c>
      <c r="E30" s="14">
        <f>F30+G30+H30+I30</f>
        <v>2040934266.0699999</v>
      </c>
      <c r="F30" s="14">
        <f>F31+F32+F33+F34+F35+F36+F39</f>
        <v>2891870.7199999997</v>
      </c>
      <c r="G30" s="14">
        <f t="shared" ref="G30:I30" si="6">G31+G32+G33+G34+G35+G36+G39</f>
        <v>315885187.38999999</v>
      </c>
      <c r="H30" s="14">
        <f t="shared" si="6"/>
        <v>1579105774.03</v>
      </c>
      <c r="I30" s="14">
        <f t="shared" si="6"/>
        <v>143051433.93000001</v>
      </c>
      <c r="J30" s="5"/>
    </row>
    <row r="31" spans="1:10" s="3" customFormat="1" ht="17.25" customHeight="1" x14ac:dyDescent="0.3">
      <c r="A31" s="41"/>
      <c r="B31" s="41"/>
      <c r="C31" s="41"/>
      <c r="D31" s="11">
        <v>2019</v>
      </c>
      <c r="E31" s="2">
        <f>F31+G31+H31+I31</f>
        <v>4595095</v>
      </c>
      <c r="F31" s="2">
        <f>F28+F17</f>
        <v>1490556.49</v>
      </c>
      <c r="G31" s="2">
        <f>G28+G17</f>
        <v>1997892.74</v>
      </c>
      <c r="H31" s="2">
        <v>0</v>
      </c>
      <c r="I31" s="2">
        <f>I28+I17</f>
        <v>1106645.77</v>
      </c>
      <c r="J31" s="5"/>
    </row>
    <row r="32" spans="1:10" s="3" customFormat="1" ht="17.25" customHeight="1" x14ac:dyDescent="0.3">
      <c r="A32" s="41"/>
      <c r="B32" s="41"/>
      <c r="C32" s="41"/>
      <c r="D32" s="11">
        <v>2020</v>
      </c>
      <c r="E32" s="2">
        <f t="shared" si="5"/>
        <v>15484733.440000001</v>
      </c>
      <c r="F32" s="2">
        <f>F29+F18</f>
        <v>1401314.23</v>
      </c>
      <c r="G32" s="2">
        <f>G29+G18</f>
        <v>10862594.65</v>
      </c>
      <c r="H32" s="2">
        <v>0</v>
      </c>
      <c r="I32" s="2">
        <f>I29+I18</f>
        <v>3220824.56</v>
      </c>
      <c r="J32" s="5"/>
    </row>
    <row r="33" spans="1:10" s="3" customFormat="1" ht="17.25" customHeight="1" x14ac:dyDescent="0.3">
      <c r="A33" s="41"/>
      <c r="B33" s="41"/>
      <c r="C33" s="41"/>
      <c r="D33" s="11">
        <v>2021</v>
      </c>
      <c r="E33" s="2">
        <f>F33+G33+H33+I33</f>
        <v>60795371.439999998</v>
      </c>
      <c r="F33" s="2">
        <f>F19</f>
        <v>0</v>
      </c>
      <c r="G33" s="2">
        <f>G19</f>
        <v>0</v>
      </c>
      <c r="H33" s="2">
        <f>H19</f>
        <v>60795371.439999998</v>
      </c>
      <c r="I33" s="2">
        <f>I19</f>
        <v>0</v>
      </c>
      <c r="J33" s="5"/>
    </row>
    <row r="34" spans="1:10" s="3" customFormat="1" ht="17.25" customHeight="1" x14ac:dyDescent="0.3">
      <c r="A34" s="41"/>
      <c r="B34" s="41"/>
      <c r="C34" s="41"/>
      <c r="D34" s="11">
        <v>2022</v>
      </c>
      <c r="E34" s="2">
        <f t="shared" si="5"/>
        <v>524588486.33000004</v>
      </c>
      <c r="F34" s="2">
        <v>0</v>
      </c>
      <c r="G34" s="2">
        <f t="shared" ref="G34:I35" si="7">G20</f>
        <v>21933500</v>
      </c>
      <c r="H34" s="2">
        <f t="shared" si="7"/>
        <v>502376777.61000001</v>
      </c>
      <c r="I34" s="2">
        <f t="shared" si="7"/>
        <v>278208.71999999997</v>
      </c>
      <c r="J34" s="5"/>
    </row>
    <row r="35" spans="1:10" s="3" customFormat="1" ht="17.25" customHeight="1" x14ac:dyDescent="0.3">
      <c r="A35" s="41"/>
      <c r="B35" s="41"/>
      <c r="C35" s="41"/>
      <c r="D35" s="11">
        <v>2023</v>
      </c>
      <c r="E35" s="2">
        <f t="shared" si="5"/>
        <v>341238130.19999999</v>
      </c>
      <c r="F35" s="2">
        <v>0</v>
      </c>
      <c r="G35" s="2">
        <f t="shared" si="7"/>
        <v>17064100</v>
      </c>
      <c r="H35" s="2">
        <f t="shared" si="7"/>
        <v>317605873.42000002</v>
      </c>
      <c r="I35" s="2">
        <f t="shared" si="7"/>
        <v>6568156.7800000003</v>
      </c>
      <c r="J35" s="5"/>
    </row>
    <row r="36" spans="1:10" s="3" customFormat="1" ht="17.25" customHeight="1" x14ac:dyDescent="0.3">
      <c r="A36" s="41"/>
      <c r="B36" s="41"/>
      <c r="C36" s="41"/>
      <c r="D36" s="11">
        <v>2024</v>
      </c>
      <c r="E36" s="2">
        <f t="shared" si="5"/>
        <v>810774679.65999997</v>
      </c>
      <c r="F36" s="2">
        <f t="shared" ref="F36:I37" si="8">F23</f>
        <v>0</v>
      </c>
      <c r="G36" s="2">
        <f t="shared" si="8"/>
        <v>3974100</v>
      </c>
      <c r="H36" s="2">
        <f t="shared" si="8"/>
        <v>698327751.55999994</v>
      </c>
      <c r="I36" s="2">
        <f t="shared" si="8"/>
        <v>108472828.09999999</v>
      </c>
      <c r="J36" s="15"/>
    </row>
    <row r="37" spans="1:10" s="3" customFormat="1" ht="17.25" customHeight="1" x14ac:dyDescent="0.3">
      <c r="A37" s="41"/>
      <c r="B37" s="41"/>
      <c r="C37" s="41"/>
      <c r="D37" s="11">
        <v>2025</v>
      </c>
      <c r="E37" s="2">
        <f t="shared" si="5"/>
        <v>207866760.12</v>
      </c>
      <c r="F37" s="2">
        <f t="shared" si="8"/>
        <v>0</v>
      </c>
      <c r="G37" s="2">
        <f t="shared" si="8"/>
        <v>82464500</v>
      </c>
      <c r="H37" s="2">
        <f t="shared" si="8"/>
        <v>59193848.719999999</v>
      </c>
      <c r="I37" s="2">
        <f t="shared" si="8"/>
        <v>66208411.399999999</v>
      </c>
      <c r="J37" s="15"/>
    </row>
    <row r="38" spans="1:10" s="3" customFormat="1" ht="17.25" customHeight="1" x14ac:dyDescent="0.3">
      <c r="A38" s="41"/>
      <c r="B38" s="41"/>
      <c r="C38" s="41"/>
      <c r="D38" s="11">
        <v>2026</v>
      </c>
      <c r="E38" s="2">
        <f t="shared" ref="E38" si="9">F38+G38+H38+I38</f>
        <v>357836427</v>
      </c>
      <c r="F38" s="2">
        <f t="shared" ref="F38:G39" si="10">F25</f>
        <v>0</v>
      </c>
      <c r="G38" s="2">
        <f t="shared" si="10"/>
        <v>328290300</v>
      </c>
      <c r="H38" s="2">
        <f>H25</f>
        <v>0</v>
      </c>
      <c r="I38" s="2">
        <f>I25</f>
        <v>29546127</v>
      </c>
      <c r="J38" s="15"/>
    </row>
    <row r="39" spans="1:10" s="3" customFormat="1" ht="17.25" customHeight="1" x14ac:dyDescent="0.3">
      <c r="A39" s="42"/>
      <c r="B39" s="42"/>
      <c r="C39" s="42"/>
      <c r="D39" s="11">
        <v>2027</v>
      </c>
      <c r="E39" s="2">
        <f t="shared" si="5"/>
        <v>283457770</v>
      </c>
      <c r="F39" s="2">
        <f t="shared" si="10"/>
        <v>0</v>
      </c>
      <c r="G39" s="2">
        <f t="shared" si="10"/>
        <v>260053000</v>
      </c>
      <c r="H39" s="2">
        <f>H26</f>
        <v>0</v>
      </c>
      <c r="I39" s="2">
        <f>I26</f>
        <v>23404770</v>
      </c>
      <c r="J39" s="15"/>
    </row>
    <row r="40" spans="1:10" s="3" customFormat="1" ht="17.25" customHeight="1" x14ac:dyDescent="0.3">
      <c r="A40" s="39" t="s">
        <v>30</v>
      </c>
      <c r="B40" s="39"/>
      <c r="C40" s="39"/>
      <c r="D40" s="13" t="s">
        <v>6</v>
      </c>
      <c r="E40" s="14">
        <f>F40+G40+H40+I40</f>
        <v>2590458124.75</v>
      </c>
      <c r="F40" s="14">
        <f>SUM(F41:F49)</f>
        <v>0</v>
      </c>
      <c r="G40" s="14">
        <f t="shared" ref="G40:I40" si="11">SUM(G41:G49)</f>
        <v>713779500</v>
      </c>
      <c r="H40" s="14">
        <f t="shared" si="11"/>
        <v>1638299622.75</v>
      </c>
      <c r="I40" s="14">
        <f t="shared" si="11"/>
        <v>238379002</v>
      </c>
      <c r="J40" s="16"/>
    </row>
    <row r="41" spans="1:10" s="3" customFormat="1" ht="17.25" customHeight="1" x14ac:dyDescent="0.3">
      <c r="A41" s="39"/>
      <c r="B41" s="39"/>
      <c r="C41" s="39"/>
      <c r="D41" s="11">
        <v>2019</v>
      </c>
      <c r="E41" s="2">
        <f>F41+G41+H41+I41</f>
        <v>0</v>
      </c>
      <c r="F41" s="2">
        <f t="shared" ref="F41:I44" si="12">F17</f>
        <v>0</v>
      </c>
      <c r="G41" s="2">
        <f t="shared" si="12"/>
        <v>0</v>
      </c>
      <c r="H41" s="2">
        <f t="shared" si="12"/>
        <v>0</v>
      </c>
      <c r="I41" s="2">
        <f t="shared" si="12"/>
        <v>0</v>
      </c>
      <c r="J41" s="16"/>
    </row>
    <row r="42" spans="1:10" s="3" customFormat="1" ht="17.25" customHeight="1" x14ac:dyDescent="0.3">
      <c r="A42" s="39"/>
      <c r="B42" s="39"/>
      <c r="C42" s="39"/>
      <c r="D42" s="11">
        <v>2020</v>
      </c>
      <c r="E42" s="2">
        <f t="shared" si="5"/>
        <v>0</v>
      </c>
      <c r="F42" s="2">
        <f t="shared" si="12"/>
        <v>0</v>
      </c>
      <c r="G42" s="2">
        <f t="shared" si="12"/>
        <v>0</v>
      </c>
      <c r="H42" s="2">
        <f t="shared" si="12"/>
        <v>0</v>
      </c>
      <c r="I42" s="2">
        <f t="shared" si="12"/>
        <v>0</v>
      </c>
      <c r="J42" s="16"/>
    </row>
    <row r="43" spans="1:10" s="3" customFormat="1" ht="17.25" customHeight="1" x14ac:dyDescent="0.3">
      <c r="A43" s="39"/>
      <c r="B43" s="39"/>
      <c r="C43" s="39"/>
      <c r="D43" s="11">
        <v>2021</v>
      </c>
      <c r="E43" s="2">
        <f t="shared" si="5"/>
        <v>60795371.439999998</v>
      </c>
      <c r="F43" s="2">
        <f t="shared" si="12"/>
        <v>0</v>
      </c>
      <c r="G43" s="2">
        <f t="shared" si="12"/>
        <v>0</v>
      </c>
      <c r="H43" s="2">
        <f t="shared" si="12"/>
        <v>60795371.439999998</v>
      </c>
      <c r="I43" s="2">
        <f t="shared" si="12"/>
        <v>0</v>
      </c>
      <c r="J43" s="16"/>
    </row>
    <row r="44" spans="1:10" s="3" customFormat="1" ht="17.25" customHeight="1" x14ac:dyDescent="0.3">
      <c r="A44" s="39"/>
      <c r="B44" s="39"/>
      <c r="C44" s="39"/>
      <c r="D44" s="11">
        <v>2022</v>
      </c>
      <c r="E44" s="2">
        <f t="shared" si="5"/>
        <v>524588486.33000004</v>
      </c>
      <c r="F44" s="2">
        <f t="shared" si="12"/>
        <v>0</v>
      </c>
      <c r="G44" s="2">
        <f t="shared" si="12"/>
        <v>21933500</v>
      </c>
      <c r="H44" s="2">
        <f t="shared" si="12"/>
        <v>502376777.61000001</v>
      </c>
      <c r="I44" s="2">
        <f t="shared" si="12"/>
        <v>278208.71999999997</v>
      </c>
      <c r="J44" s="16"/>
    </row>
    <row r="45" spans="1:10" s="3" customFormat="1" ht="17.25" customHeight="1" x14ac:dyDescent="0.3">
      <c r="A45" s="39"/>
      <c r="B45" s="39"/>
      <c r="C45" s="39"/>
      <c r="D45" s="11">
        <v>2023</v>
      </c>
      <c r="E45" s="2">
        <f>F45+G45+H45+I45</f>
        <v>341238130.19999999</v>
      </c>
      <c r="F45" s="2">
        <f>F21</f>
        <v>0</v>
      </c>
      <c r="G45" s="2">
        <f>G21</f>
        <v>17064100</v>
      </c>
      <c r="H45" s="2">
        <v>317605873.42000002</v>
      </c>
      <c r="I45" s="2">
        <v>6568156.7800000003</v>
      </c>
      <c r="J45" s="16"/>
    </row>
    <row r="46" spans="1:10" s="3" customFormat="1" ht="17.25" customHeight="1" x14ac:dyDescent="0.3">
      <c r="A46" s="39"/>
      <c r="B46" s="39"/>
      <c r="C46" s="39"/>
      <c r="D46" s="11">
        <v>2024</v>
      </c>
      <c r="E46" s="2">
        <f t="shared" si="5"/>
        <v>810774679.65999997</v>
      </c>
      <c r="F46" s="2">
        <f t="shared" ref="F46" si="13">F22</f>
        <v>0</v>
      </c>
      <c r="G46" s="2">
        <f t="shared" ref="G46:I47" si="14">G23</f>
        <v>3974100</v>
      </c>
      <c r="H46" s="2">
        <f t="shared" si="14"/>
        <v>698327751.55999994</v>
      </c>
      <c r="I46" s="2">
        <f t="shared" si="14"/>
        <v>108472828.09999999</v>
      </c>
      <c r="J46" s="16"/>
    </row>
    <row r="47" spans="1:10" s="3" customFormat="1" ht="17.25" customHeight="1" x14ac:dyDescent="0.3">
      <c r="A47" s="39"/>
      <c r="B47" s="39"/>
      <c r="C47" s="39"/>
      <c r="D47" s="11">
        <v>2025</v>
      </c>
      <c r="E47" s="2">
        <f t="shared" si="5"/>
        <v>210797260.12</v>
      </c>
      <c r="F47" s="2">
        <f>F24</f>
        <v>0</v>
      </c>
      <c r="G47" s="2">
        <f>G24</f>
        <v>82464500</v>
      </c>
      <c r="H47" s="2">
        <f t="shared" si="14"/>
        <v>59193848.719999999</v>
      </c>
      <c r="I47" s="2">
        <v>69138911.400000006</v>
      </c>
      <c r="J47" s="16"/>
    </row>
    <row r="48" spans="1:10" s="3" customFormat="1" ht="17.25" customHeight="1" x14ac:dyDescent="0.3">
      <c r="A48" s="39"/>
      <c r="B48" s="39"/>
      <c r="C48" s="39"/>
      <c r="D48" s="11">
        <v>2026</v>
      </c>
      <c r="E48" s="2">
        <f t="shared" si="5"/>
        <v>358321427</v>
      </c>
      <c r="F48" s="2">
        <f>F25</f>
        <v>0</v>
      </c>
      <c r="G48" s="2">
        <f t="shared" ref="G48:H49" si="15">G25</f>
        <v>328290300</v>
      </c>
      <c r="H48" s="2">
        <f t="shared" si="15"/>
        <v>0</v>
      </c>
      <c r="I48" s="2">
        <v>30031127</v>
      </c>
      <c r="J48" s="16"/>
    </row>
    <row r="49" spans="1:10" s="3" customFormat="1" ht="17.25" customHeight="1" x14ac:dyDescent="0.3">
      <c r="A49" s="43"/>
      <c r="B49" s="43"/>
      <c r="C49" s="43"/>
      <c r="D49" s="11">
        <v>2027</v>
      </c>
      <c r="E49" s="2">
        <f t="shared" ref="E49" si="16">F49+G49+H49+I49</f>
        <v>283942770</v>
      </c>
      <c r="F49" s="2">
        <f>F26</f>
        <v>0</v>
      </c>
      <c r="G49" s="2">
        <f t="shared" si="15"/>
        <v>260053000</v>
      </c>
      <c r="H49" s="2">
        <f t="shared" si="15"/>
        <v>0</v>
      </c>
      <c r="I49" s="2">
        <v>23889770</v>
      </c>
      <c r="J49" s="16"/>
    </row>
    <row r="50" spans="1:10" s="3" customFormat="1" ht="17.25" customHeight="1" x14ac:dyDescent="0.3">
      <c r="A50" s="39" t="s">
        <v>15</v>
      </c>
      <c r="B50" s="39"/>
      <c r="C50" s="39"/>
      <c r="D50" s="13" t="s">
        <v>6</v>
      </c>
      <c r="E50" s="14">
        <f>F50+G50+H50+I50</f>
        <v>20079828.439999998</v>
      </c>
      <c r="F50" s="14">
        <f>F51+F52</f>
        <v>2891870.7199999997</v>
      </c>
      <c r="G50" s="14">
        <f t="shared" ref="G50" si="17">G51+G52</f>
        <v>12860487.390000001</v>
      </c>
      <c r="H50" s="14">
        <v>0</v>
      </c>
      <c r="I50" s="14">
        <f>I51+I52</f>
        <v>4327470.33</v>
      </c>
      <c r="J50" s="16"/>
    </row>
    <row r="51" spans="1:10" s="3" customFormat="1" ht="17.25" customHeight="1" x14ac:dyDescent="0.3">
      <c r="A51" s="39"/>
      <c r="B51" s="39"/>
      <c r="C51" s="39"/>
      <c r="D51" s="11">
        <v>2019</v>
      </c>
      <c r="E51" s="2">
        <f>F51+G51+H51+I51</f>
        <v>4595095</v>
      </c>
      <c r="F51" s="2">
        <f>F28</f>
        <v>1490556.49</v>
      </c>
      <c r="G51" s="2">
        <f>G28</f>
        <v>1997892.74</v>
      </c>
      <c r="H51" s="2">
        <v>0</v>
      </c>
      <c r="I51" s="2">
        <f>I28</f>
        <v>1106645.77</v>
      </c>
      <c r="J51" s="16"/>
    </row>
    <row r="52" spans="1:10" s="3" customFormat="1" ht="17.25" customHeight="1" x14ac:dyDescent="0.3">
      <c r="A52" s="39"/>
      <c r="B52" s="39"/>
      <c r="C52" s="39"/>
      <c r="D52" s="11">
        <v>2020</v>
      </c>
      <c r="E52" s="2">
        <f t="shared" si="5"/>
        <v>15484733.440000001</v>
      </c>
      <c r="F52" s="2">
        <f>F29</f>
        <v>1401314.23</v>
      </c>
      <c r="G52" s="2">
        <f>G29</f>
        <v>10862594.65</v>
      </c>
      <c r="H52" s="2">
        <v>0</v>
      </c>
      <c r="I52" s="2">
        <f>I29</f>
        <v>3220824.56</v>
      </c>
      <c r="J52" s="16"/>
    </row>
    <row r="53" spans="1:10" s="3" customFormat="1" ht="17.25" customHeight="1" x14ac:dyDescent="0.3">
      <c r="A53" s="44" t="s">
        <v>31</v>
      </c>
      <c r="B53" s="44"/>
      <c r="C53" s="44"/>
      <c r="D53" s="13" t="s">
        <v>6</v>
      </c>
      <c r="E53" s="14">
        <f>F53+G53+H53+I53</f>
        <v>2610537953.1900001</v>
      </c>
      <c r="F53" s="14">
        <f>SUM(F54:F62)</f>
        <v>2891870.7199999997</v>
      </c>
      <c r="G53" s="14">
        <f t="shared" ref="G53:I53" si="18">SUM(G54:G62)</f>
        <v>726639987.38999999</v>
      </c>
      <c r="H53" s="14">
        <f t="shared" si="18"/>
        <v>1638299622.75</v>
      </c>
      <c r="I53" s="14">
        <f t="shared" si="18"/>
        <v>242706472.32999998</v>
      </c>
      <c r="J53" s="16"/>
    </row>
    <row r="54" spans="1:10" s="3" customFormat="1" ht="17.25" customHeight="1" x14ac:dyDescent="0.3">
      <c r="A54" s="44"/>
      <c r="B54" s="44"/>
      <c r="C54" s="44"/>
      <c r="D54" s="11">
        <v>2019</v>
      </c>
      <c r="E54" s="2">
        <f t="shared" si="5"/>
        <v>4595095</v>
      </c>
      <c r="F54" s="2">
        <f>F41+F51</f>
        <v>1490556.49</v>
      </c>
      <c r="G54" s="2">
        <f>G41+G51</f>
        <v>1997892.74</v>
      </c>
      <c r="H54" s="2">
        <v>0</v>
      </c>
      <c r="I54" s="2">
        <f>I41+I51</f>
        <v>1106645.77</v>
      </c>
      <c r="J54" s="16"/>
    </row>
    <row r="55" spans="1:10" s="3" customFormat="1" ht="17.25" customHeight="1" x14ac:dyDescent="0.3">
      <c r="A55" s="44"/>
      <c r="B55" s="44"/>
      <c r="C55" s="44"/>
      <c r="D55" s="11">
        <v>2020</v>
      </c>
      <c r="E55" s="2">
        <f t="shared" si="5"/>
        <v>15484733.440000001</v>
      </c>
      <c r="F55" s="2">
        <f>F42+F52</f>
        <v>1401314.23</v>
      </c>
      <c r="G55" s="2">
        <f>G42+G52</f>
        <v>10862594.65</v>
      </c>
      <c r="H55" s="2">
        <v>0</v>
      </c>
      <c r="I55" s="2">
        <f>I42+I52</f>
        <v>3220824.56</v>
      </c>
      <c r="J55" s="16"/>
    </row>
    <row r="56" spans="1:10" s="3" customFormat="1" ht="17.25" customHeight="1" x14ac:dyDescent="0.3">
      <c r="A56" s="44"/>
      <c r="B56" s="44"/>
      <c r="C56" s="44"/>
      <c r="D56" s="11">
        <v>2021</v>
      </c>
      <c r="E56" s="2">
        <f t="shared" si="5"/>
        <v>60795371.439999998</v>
      </c>
      <c r="F56" s="2">
        <f>F43</f>
        <v>0</v>
      </c>
      <c r="G56" s="2">
        <f t="shared" ref="G56:I56" si="19">G43</f>
        <v>0</v>
      </c>
      <c r="H56" s="2">
        <f t="shared" ref="H56" si="20">H43</f>
        <v>60795371.439999998</v>
      </c>
      <c r="I56" s="2">
        <f t="shared" si="19"/>
        <v>0</v>
      </c>
      <c r="J56" s="16"/>
    </row>
    <row r="57" spans="1:10" s="3" customFormat="1" ht="17.25" customHeight="1" x14ac:dyDescent="0.3">
      <c r="A57" s="44"/>
      <c r="B57" s="44"/>
      <c r="C57" s="44"/>
      <c r="D57" s="11">
        <v>2022</v>
      </c>
      <c r="E57" s="2">
        <f t="shared" si="5"/>
        <v>524588486.33000004</v>
      </c>
      <c r="F57" s="2">
        <f t="shared" ref="F57:G57" si="21">F44</f>
        <v>0</v>
      </c>
      <c r="G57" s="2">
        <f t="shared" si="21"/>
        <v>21933500</v>
      </c>
      <c r="H57" s="2">
        <f>H44</f>
        <v>502376777.61000001</v>
      </c>
      <c r="I57" s="2">
        <f>I44</f>
        <v>278208.71999999997</v>
      </c>
      <c r="J57" s="16"/>
    </row>
    <row r="58" spans="1:10" s="3" customFormat="1" ht="17.25" customHeight="1" x14ac:dyDescent="0.3">
      <c r="A58" s="44"/>
      <c r="B58" s="44"/>
      <c r="C58" s="44"/>
      <c r="D58" s="11">
        <v>2023</v>
      </c>
      <c r="E58" s="2">
        <f>F58+G58+H58+I58</f>
        <v>341238130.19999999</v>
      </c>
      <c r="F58" s="2">
        <f t="shared" ref="F58:G60" si="22">F45</f>
        <v>0</v>
      </c>
      <c r="G58" s="2">
        <f t="shared" si="22"/>
        <v>17064100</v>
      </c>
      <c r="H58" s="2">
        <f t="shared" ref="H58" si="23">H45</f>
        <v>317605873.42000002</v>
      </c>
      <c r="I58" s="2">
        <f>I45</f>
        <v>6568156.7800000003</v>
      </c>
      <c r="J58" s="16"/>
    </row>
    <row r="59" spans="1:10" s="3" customFormat="1" ht="17.25" customHeight="1" x14ac:dyDescent="0.3">
      <c r="A59" s="44"/>
      <c r="B59" s="44"/>
      <c r="C59" s="44"/>
      <c r="D59" s="11">
        <v>2024</v>
      </c>
      <c r="E59" s="2">
        <f>F59+G59+H59+I59</f>
        <v>810774679.65999997</v>
      </c>
      <c r="F59" s="2">
        <f t="shared" si="22"/>
        <v>0</v>
      </c>
      <c r="G59" s="2">
        <f t="shared" si="22"/>
        <v>3974100</v>
      </c>
      <c r="H59" s="2">
        <f>H46</f>
        <v>698327751.55999994</v>
      </c>
      <c r="I59" s="2">
        <f>I46</f>
        <v>108472828.09999999</v>
      </c>
      <c r="J59" s="15"/>
    </row>
    <row r="60" spans="1:10" s="3" customFormat="1" ht="17.25" customHeight="1" x14ac:dyDescent="0.3">
      <c r="A60" s="44"/>
      <c r="B60" s="44"/>
      <c r="C60" s="44"/>
      <c r="D60" s="11">
        <v>2025</v>
      </c>
      <c r="E60" s="2">
        <f>F60+G60+H60+I60</f>
        <v>210797260.12</v>
      </c>
      <c r="F60" s="2">
        <f t="shared" si="22"/>
        <v>0</v>
      </c>
      <c r="G60" s="2">
        <f t="shared" si="22"/>
        <v>82464500</v>
      </c>
      <c r="H60" s="2">
        <f>H47</f>
        <v>59193848.719999999</v>
      </c>
      <c r="I60" s="2">
        <f>I47</f>
        <v>69138911.400000006</v>
      </c>
      <c r="J60" s="15"/>
    </row>
    <row r="61" spans="1:10" s="3" customFormat="1" ht="17.25" customHeight="1" x14ac:dyDescent="0.3">
      <c r="A61" s="44"/>
      <c r="B61" s="44"/>
      <c r="C61" s="44"/>
      <c r="D61" s="11">
        <v>2026</v>
      </c>
      <c r="E61" s="2">
        <f>F61+G61+H61+I61</f>
        <v>358321427</v>
      </c>
      <c r="F61" s="2">
        <f t="shared" ref="F61:I62" si="24">F48</f>
        <v>0</v>
      </c>
      <c r="G61" s="2">
        <f t="shared" si="24"/>
        <v>328290300</v>
      </c>
      <c r="H61" s="2">
        <f t="shared" ref="H61:H62" si="25">H48</f>
        <v>0</v>
      </c>
      <c r="I61" s="2">
        <f t="shared" si="24"/>
        <v>30031127</v>
      </c>
      <c r="J61" s="15"/>
    </row>
    <row r="62" spans="1:10" s="3" customFormat="1" ht="17.25" customHeight="1" x14ac:dyDescent="0.3">
      <c r="A62" s="42"/>
      <c r="B62" s="42"/>
      <c r="C62" s="42"/>
      <c r="D62" s="11">
        <v>2027</v>
      </c>
      <c r="E62" s="2">
        <f>F62+G62+H62+I62</f>
        <v>283942770</v>
      </c>
      <c r="F62" s="2">
        <f t="shared" si="24"/>
        <v>0</v>
      </c>
      <c r="G62" s="2">
        <f t="shared" si="24"/>
        <v>260053000</v>
      </c>
      <c r="H62" s="2">
        <f t="shared" si="25"/>
        <v>0</v>
      </c>
      <c r="I62" s="2">
        <f t="shared" si="24"/>
        <v>23889770</v>
      </c>
      <c r="J62" s="15" t="s">
        <v>3</v>
      </c>
    </row>
    <row r="63" spans="1:10" s="3" customFormat="1" ht="30" customHeight="1" x14ac:dyDescent="0.3">
      <c r="A63" s="17"/>
      <c r="B63" s="17"/>
      <c r="C63" s="17"/>
      <c r="D63" s="18"/>
      <c r="E63" s="18"/>
      <c r="F63" s="19"/>
      <c r="G63" s="19"/>
      <c r="H63" s="19"/>
      <c r="I63" s="19"/>
      <c r="J63" s="15"/>
    </row>
    <row r="64" spans="1:10" ht="30" customHeight="1" x14ac:dyDescent="0.4">
      <c r="A64" s="23" t="s">
        <v>22</v>
      </c>
      <c r="B64" s="24"/>
      <c r="C64" s="25"/>
      <c r="D64" s="20"/>
      <c r="E64" s="23" t="s">
        <v>23</v>
      </c>
      <c r="F64" s="40"/>
      <c r="G64" s="40"/>
      <c r="H64" s="40"/>
      <c r="I64" s="40"/>
      <c r="J64" s="21"/>
    </row>
    <row r="65" spans="1:8" ht="17.399999999999999" x14ac:dyDescent="0.3">
      <c r="A65" s="34"/>
      <c r="B65" s="34"/>
      <c r="C65" s="34"/>
      <c r="F65" s="34"/>
      <c r="G65" s="34"/>
      <c r="H65" s="4"/>
    </row>
  </sheetData>
  <mergeCells count="26">
    <mergeCell ref="A65:C65"/>
    <mergeCell ref="F65:G65"/>
    <mergeCell ref="B15:I15"/>
    <mergeCell ref="A16:A29"/>
    <mergeCell ref="B27:B29"/>
    <mergeCell ref="A50:C52"/>
    <mergeCell ref="E64:I64"/>
    <mergeCell ref="A30:C39"/>
    <mergeCell ref="A40:C49"/>
    <mergeCell ref="A53:C62"/>
    <mergeCell ref="B22:B26"/>
    <mergeCell ref="C22:C26"/>
    <mergeCell ref="G1:I1"/>
    <mergeCell ref="D2:I2"/>
    <mergeCell ref="F3:I3"/>
    <mergeCell ref="A64:C64"/>
    <mergeCell ref="A10:I10"/>
    <mergeCell ref="A11:I11"/>
    <mergeCell ref="G5:I5"/>
    <mergeCell ref="F7:I7"/>
    <mergeCell ref="F8:I8"/>
    <mergeCell ref="D6:I6"/>
    <mergeCell ref="C27:C29"/>
    <mergeCell ref="A12:I12"/>
    <mergeCell ref="C16:C21"/>
    <mergeCell ref="B16:B21"/>
  </mergeCells>
  <pageMargins left="0.59055118110236227" right="0.19685039370078741" top="0.19685039370078741" bottom="0.19685039370078741" header="0.47244094488188981" footer="0.39370078740157483"/>
  <pageSetup paperSize="9" scale="88" fitToHeight="0" orientation="landscape" r:id="rId1"/>
  <rowBreaks count="2" manualBreakCount="2">
    <brk id="26" max="9" man="1"/>
    <brk id="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Андреева Ольга Николаевна</cp:lastModifiedBy>
  <cp:lastPrinted>2025-12-19T06:13:48Z</cp:lastPrinted>
  <dcterms:created xsi:type="dcterms:W3CDTF">2019-08-27T06:02:36Z</dcterms:created>
  <dcterms:modified xsi:type="dcterms:W3CDTF">2026-01-02T06:32:24Z</dcterms:modified>
</cp:coreProperties>
</file>