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CFB5889-8E56-4492-8355-370C4F41A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J16" i="1" s="1"/>
  <c r="D23" i="1"/>
  <c r="D22" i="1"/>
  <c r="L24" i="1"/>
  <c r="M24" i="1"/>
  <c r="M17" i="1"/>
  <c r="M16" i="1" s="1"/>
  <c r="L17" i="1"/>
  <c r="K17" i="1"/>
  <c r="K16" i="1" l="1"/>
  <c r="L16" i="1"/>
  <c r="D25" i="1"/>
  <c r="D26" i="1"/>
  <c r="D21" i="1"/>
  <c r="D20" i="1"/>
  <c r="D19" i="1"/>
  <c r="D18" i="1"/>
  <c r="I17" i="1"/>
  <c r="H17" i="1"/>
  <c r="F17" i="1" l="1"/>
  <c r="G17" i="1"/>
  <c r="E17" i="1"/>
  <c r="F24" i="1"/>
  <c r="G24" i="1"/>
  <c r="H24" i="1"/>
  <c r="I24" i="1"/>
  <c r="I16" i="1" s="1"/>
  <c r="E24" i="1"/>
  <c r="D24" i="1" s="1"/>
  <c r="D17" i="1" l="1"/>
  <c r="G16" i="1"/>
  <c r="E16" i="1"/>
  <c r="H16" i="1"/>
  <c r="F16" i="1"/>
  <c r="D16" i="1" l="1"/>
</calcChain>
</file>

<file path=xl/sharedStrings.xml><?xml version="1.0" encoding="utf-8"?>
<sst xmlns="http://schemas.openxmlformats.org/spreadsheetml/2006/main" count="57" uniqueCount="41">
  <si>
    <t>Приложение 3</t>
  </si>
  <si>
    <t xml:space="preserve">        к муниципальной программе города Усолье-Сибирское</t>
  </si>
  <si>
    <t>Наименование программы, подпрограммы, основного мероприятия</t>
  </si>
  <si>
    <t>Ответственный исполнитель Программы, соисполнители, участники, исполнители мероприятий</t>
  </si>
  <si>
    <t>Источник финансирования</t>
  </si>
  <si>
    <t>Общий объем финансирования, руб.</t>
  </si>
  <si>
    <t>Объем финансирования, руб.</t>
  </si>
  <si>
    <t>2019 год</t>
  </si>
  <si>
    <t>2020 год</t>
  </si>
  <si>
    <t>2021 год</t>
  </si>
  <si>
    <t>2022 год</t>
  </si>
  <si>
    <t>2023 год</t>
  </si>
  <si>
    <t>2024 год</t>
  </si>
  <si>
    <t xml:space="preserve">Местный бюджет </t>
  </si>
  <si>
    <t>Местный бюджет</t>
  </si>
  <si>
    <t>Основное мероприятие 1.1. Изготовление барьеров, ограничивающих движение граждан при проведении культурно-массовых и общественно-политических мероприятий</t>
  </si>
  <si>
    <t>Основное мероприятие 1.2. Изготовление информационных продуктов о доступных мерах профилактики правонарушений</t>
  </si>
  <si>
    <t>Основное мероприятие 1.3. Приобретение рамок металлодетекторов</t>
  </si>
  <si>
    <t>Основное мероприятие 1.4. Страхование жизни и здоровья членов добровольной народной дружины</t>
  </si>
  <si>
    <t>Отдел по обеспечению деятельности комиссии по делам несовершеннолетних и защите их прав управления по социально-культурным вопросам администрации города Усолье-Сибирское</t>
  </si>
  <si>
    <t xml:space="preserve">Мэр города </t>
  </si>
  <si>
    <t xml:space="preserve">  М.В. Торопкин</t>
  </si>
  <si>
    <t>2025 год</t>
  </si>
  <si>
    <t>Основное мероприятие 2.1. Организация занятости в весеннее, летнее каникулярное время на базе детских клубов по месту жительства для несовершеннолетних, состоящих на профилактических учетах, а также детей из семей, находящихся в социально опасном положении, в трудной жизненной ситуации</t>
  </si>
  <si>
    <t>Консультант по           правовоохранительной и оборонной работе администрации города</t>
  </si>
  <si>
    <t>Консультант по           правовоохранительной и оборонной работе администрации город</t>
  </si>
  <si>
    <t>Основное мероприятие 2.2. Организация профилактических мероприятий для несовершеннолетних, состоящих на профилактическом учете, а также детей из семей, находящихся в социально-опасном положении, в трудной жизненной ситуации</t>
  </si>
  <si>
    <t>Основное мероприятие 1.5. Поощрение членов народных дружин, а также коллективов народных дружин, отличившихся в охране общественного порядка</t>
  </si>
  <si>
    <t>2026 год</t>
  </si>
  <si>
    <t xml:space="preserve">                             к постановлению администрации</t>
  </si>
  <si>
    <t xml:space="preserve">          города Усолье-Сибирское</t>
  </si>
  <si>
    <t>Основное мероприятие 1.6 Организация межведомственного
взаимодействия по вопросам пробации.</t>
  </si>
  <si>
    <t>Консультант по           правовоохранительной и оборонной работе администрации города                                                                     Усольский межмуниципальный филиал ФКУ УИИ ГУФСИН России</t>
  </si>
  <si>
    <t>2027 год</t>
  </si>
  <si>
    <t>Муниципальная программа города Усолье-Сибирское "Профилактика правонарушений" на 2019-2027 годы</t>
  </si>
  <si>
    <t>Подпрограмма 1 "Профилактика правонарушений и укрепление общественного порядка и общественной безопасности" на 2019-2027 годы</t>
  </si>
  <si>
    <t>Подпрограмма 2 "Профилактика безнадзорности и правонарушений несовершеннолетних" на 2019-2027 годы</t>
  </si>
  <si>
    <t>Ресурсное обеспечение реализации муниципальной программы города Усолье-Сибирское "Профилактика правонарушений" на 2019-2027 годы</t>
  </si>
  <si>
    <t xml:space="preserve"> "Профилактика правонарушений" на 2019-2027 годы</t>
  </si>
  <si>
    <t xml:space="preserve">                               Приложение 1</t>
  </si>
  <si>
    <t xml:space="preserve">  от 26.12.2025 №2446-па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</si>
</sst>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5" fillId="0" borderId="7" xfId="0" applyNumberFormat="1" applyFont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view="pageBreakPreview" zoomScale="90" zoomScaleNormal="100" zoomScaleSheetLayoutView="90" workbookViewId="0">
      <selection activeCell="K4" sqref="K4:L4"/>
    </sheetView>
  </sheetViews>
  <sheetFormatPr defaultRowHeight="14.4" x14ac:dyDescent="0.3"/>
  <cols>
    <col min="1" max="1" width="26" customWidth="1"/>
    <col min="2" max="2" width="18.88671875" customWidth="1"/>
    <col min="3" max="3" width="15" customWidth="1"/>
    <col min="4" max="4" width="14.33203125" customWidth="1"/>
    <col min="5" max="5" width="14.5546875" customWidth="1"/>
    <col min="6" max="6" width="12.44140625" customWidth="1"/>
    <col min="7" max="7" width="14.5546875" customWidth="1"/>
    <col min="8" max="8" width="13.88671875" customWidth="1"/>
    <col min="9" max="9" width="12.33203125" customWidth="1"/>
    <col min="10" max="10" width="12.88671875" customWidth="1"/>
    <col min="11" max="11" width="14.109375" customWidth="1"/>
    <col min="12" max="12" width="12.6640625" customWidth="1"/>
    <col min="13" max="13" width="13.33203125" customWidth="1"/>
    <col min="15" max="15" width="10" bestFit="1" customWidth="1"/>
  </cols>
  <sheetData>
    <row r="1" spans="1:15" ht="15" customHeight="1" x14ac:dyDescent="0.3">
      <c r="F1" s="46"/>
      <c r="G1" s="82"/>
      <c r="H1" s="82"/>
      <c r="I1" s="82"/>
      <c r="J1" s="82"/>
      <c r="K1" s="79" t="s">
        <v>39</v>
      </c>
      <c r="L1" s="79"/>
    </row>
    <row r="2" spans="1:15" ht="15" customHeight="1" x14ac:dyDescent="0.3">
      <c r="F2" s="47"/>
      <c r="G2" s="47"/>
      <c r="H2" s="47"/>
      <c r="I2" s="47"/>
      <c r="J2" s="79" t="s">
        <v>29</v>
      </c>
      <c r="K2" s="79"/>
      <c r="L2" s="79"/>
    </row>
    <row r="3" spans="1:15" ht="15" customHeight="1" x14ac:dyDescent="0.3">
      <c r="F3" s="46"/>
      <c r="G3" s="82"/>
      <c r="H3" s="82"/>
      <c r="I3" s="82"/>
      <c r="J3" s="82"/>
      <c r="K3" s="79" t="s">
        <v>30</v>
      </c>
      <c r="L3" s="79"/>
    </row>
    <row r="4" spans="1:15" ht="15" customHeight="1" x14ac:dyDescent="0.3">
      <c r="F4" s="82"/>
      <c r="G4" s="82"/>
      <c r="H4" s="82"/>
      <c r="I4" s="82"/>
      <c r="J4" s="82"/>
      <c r="K4" s="79" t="s">
        <v>40</v>
      </c>
      <c r="L4" s="79"/>
    </row>
    <row r="5" spans="1:15" ht="15" customHeight="1" x14ac:dyDescent="0.3">
      <c r="F5" s="45"/>
      <c r="G5" s="45"/>
      <c r="H5" s="45"/>
      <c r="I5" s="45"/>
      <c r="J5" s="45"/>
    </row>
    <row r="6" spans="1:15" x14ac:dyDescent="0.3">
      <c r="A6" s="1"/>
      <c r="B6" s="1"/>
      <c r="C6" s="1"/>
      <c r="D6" s="1"/>
      <c r="E6" s="1"/>
      <c r="F6" s="43"/>
      <c r="G6" s="43"/>
      <c r="I6" s="42"/>
      <c r="J6" s="42"/>
      <c r="K6" s="44"/>
      <c r="L6" s="42" t="s">
        <v>0</v>
      </c>
    </row>
    <row r="7" spans="1:15" x14ac:dyDescent="0.3">
      <c r="A7" s="1"/>
      <c r="B7" s="1"/>
      <c r="C7" s="1"/>
      <c r="H7" s="42"/>
      <c r="I7" s="1"/>
      <c r="J7" s="1"/>
      <c r="K7" s="43"/>
      <c r="L7" s="42" t="s">
        <v>1</v>
      </c>
    </row>
    <row r="8" spans="1:15" x14ac:dyDescent="0.3">
      <c r="A8" s="1"/>
      <c r="B8" s="1"/>
      <c r="G8" s="42"/>
      <c r="H8" s="42"/>
      <c r="I8" s="1"/>
      <c r="J8" s="1"/>
      <c r="K8" s="1"/>
      <c r="L8" s="42" t="s">
        <v>38</v>
      </c>
    </row>
    <row r="9" spans="1:15" x14ac:dyDescent="0.3">
      <c r="A9" s="1"/>
      <c r="B9" s="1"/>
      <c r="C9" s="1"/>
      <c r="D9" s="1"/>
      <c r="E9" s="1"/>
      <c r="F9" s="1"/>
      <c r="G9" s="1"/>
      <c r="H9" s="1"/>
      <c r="I9" s="3"/>
      <c r="J9" s="1"/>
      <c r="K9" s="2"/>
    </row>
    <row r="10" spans="1:15" ht="25.5" customHeight="1" x14ac:dyDescent="0.3">
      <c r="A10" s="75" t="s">
        <v>37</v>
      </c>
      <c r="B10" s="75"/>
      <c r="C10" s="75"/>
      <c r="D10" s="75"/>
      <c r="E10" s="75"/>
      <c r="F10" s="75"/>
      <c r="G10" s="75"/>
      <c r="H10" s="75"/>
      <c r="I10" s="75"/>
      <c r="J10" s="75"/>
      <c r="K10" s="2"/>
    </row>
    <row r="11" spans="1:15" ht="15" thickBot="1" x14ac:dyDescent="0.35">
      <c r="A11" s="1"/>
      <c r="B11" s="1"/>
      <c r="C11" s="1"/>
      <c r="D11" s="1"/>
      <c r="E11" s="1"/>
      <c r="F11" s="1"/>
      <c r="G11" s="3"/>
      <c r="H11" s="1"/>
      <c r="I11" s="1"/>
      <c r="J11" s="1"/>
      <c r="K11" s="2"/>
    </row>
    <row r="12" spans="1:15" ht="110.4" customHeight="1" thickBot="1" x14ac:dyDescent="0.35">
      <c r="A12" s="76" t="s">
        <v>2</v>
      </c>
      <c r="B12" s="76" t="s">
        <v>3</v>
      </c>
      <c r="C12" s="76" t="s">
        <v>4</v>
      </c>
      <c r="D12" s="76" t="s">
        <v>5</v>
      </c>
      <c r="E12" s="71" t="s">
        <v>6</v>
      </c>
      <c r="F12" s="72"/>
      <c r="G12" s="72"/>
      <c r="H12" s="72"/>
      <c r="I12" s="72"/>
      <c r="J12" s="72"/>
      <c r="K12" s="72"/>
      <c r="L12" s="72"/>
      <c r="M12" s="73"/>
    </row>
    <row r="13" spans="1:15" x14ac:dyDescent="0.3">
      <c r="A13" s="77"/>
      <c r="B13" s="77"/>
      <c r="C13" s="77"/>
      <c r="D13" s="77"/>
      <c r="E13" s="77" t="s">
        <v>7</v>
      </c>
      <c r="F13" s="77" t="s">
        <v>8</v>
      </c>
      <c r="G13" s="77" t="s">
        <v>9</v>
      </c>
      <c r="H13" s="77" t="s">
        <v>10</v>
      </c>
      <c r="I13" s="77" t="s">
        <v>11</v>
      </c>
      <c r="J13" s="83" t="s">
        <v>12</v>
      </c>
      <c r="K13" s="69" t="s">
        <v>22</v>
      </c>
      <c r="L13" s="80" t="s">
        <v>28</v>
      </c>
      <c r="M13" s="69" t="s">
        <v>33</v>
      </c>
    </row>
    <row r="14" spans="1:15" ht="15" thickBot="1" x14ac:dyDescent="0.35">
      <c r="A14" s="78"/>
      <c r="B14" s="78"/>
      <c r="C14" s="78"/>
      <c r="D14" s="78"/>
      <c r="E14" s="78"/>
      <c r="F14" s="78"/>
      <c r="G14" s="78"/>
      <c r="H14" s="78"/>
      <c r="I14" s="78"/>
      <c r="J14" s="84"/>
      <c r="K14" s="70"/>
      <c r="L14" s="81"/>
      <c r="M14" s="70"/>
    </row>
    <row r="15" spans="1:15" ht="15" thickBot="1" x14ac:dyDescent="0.35">
      <c r="A15" s="5">
        <v>1</v>
      </c>
      <c r="B15" s="6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8">
        <v>8</v>
      </c>
      <c r="I15" s="9">
        <v>10</v>
      </c>
      <c r="J15" s="23">
        <v>11</v>
      </c>
      <c r="K15" s="24">
        <v>12</v>
      </c>
      <c r="L15" s="48">
        <v>13</v>
      </c>
      <c r="M15" s="52">
        <v>14</v>
      </c>
    </row>
    <row r="16" spans="1:15" ht="90.75" customHeight="1" thickBot="1" x14ac:dyDescent="0.35">
      <c r="A16" s="4" t="s">
        <v>34</v>
      </c>
      <c r="B16" s="31" t="s">
        <v>24</v>
      </c>
      <c r="C16" s="10" t="s">
        <v>13</v>
      </c>
      <c r="D16" s="11">
        <f>SUM(E16:M16)</f>
        <v>3291724.53</v>
      </c>
      <c r="E16" s="12">
        <f t="shared" ref="E16:K16" si="0">E17+E24</f>
        <v>242122.72</v>
      </c>
      <c r="F16" s="12">
        <f t="shared" si="0"/>
        <v>105872.72</v>
      </c>
      <c r="G16" s="12">
        <f t="shared" si="0"/>
        <v>263750</v>
      </c>
      <c r="H16" s="12">
        <f t="shared" si="0"/>
        <v>294690</v>
      </c>
      <c r="I16" s="25">
        <f t="shared" si="0"/>
        <v>314690</v>
      </c>
      <c r="J16" s="25">
        <f>J17+J24</f>
        <v>446645.08999999997</v>
      </c>
      <c r="K16" s="25">
        <f t="shared" si="0"/>
        <v>694574</v>
      </c>
      <c r="L16" s="25">
        <f t="shared" ref="L16:M16" si="1">L17+L24</f>
        <v>464690</v>
      </c>
      <c r="M16" s="25">
        <f t="shared" si="1"/>
        <v>464690</v>
      </c>
      <c r="O16" s="39"/>
    </row>
    <row r="17" spans="1:17" ht="93" thickBot="1" x14ac:dyDescent="0.35">
      <c r="A17" s="13" t="s">
        <v>35</v>
      </c>
      <c r="B17" s="10" t="s">
        <v>24</v>
      </c>
      <c r="C17" s="14" t="s">
        <v>14</v>
      </c>
      <c r="D17" s="11">
        <f>SUM(E17:M17)</f>
        <v>1471150.99</v>
      </c>
      <c r="E17" s="15">
        <f t="shared" ref="E17:H17" si="2">E18+E19+E20+E21</f>
        <v>136250</v>
      </c>
      <c r="F17" s="15">
        <f t="shared" si="2"/>
        <v>0</v>
      </c>
      <c r="G17" s="15">
        <f t="shared" si="2"/>
        <v>35940</v>
      </c>
      <c r="H17" s="15">
        <f t="shared" si="2"/>
        <v>77440</v>
      </c>
      <c r="I17" s="15">
        <f>I18+I19+I20+I21+I22</f>
        <v>102813.65000000001</v>
      </c>
      <c r="J17" s="15">
        <v>234517.74</v>
      </c>
      <c r="K17" s="15">
        <f>K18+K19+K20+K21+K22+K23</f>
        <v>379309.6</v>
      </c>
      <c r="L17" s="49">
        <f>L18+L19+L20+L21+L22+L23</f>
        <v>252440</v>
      </c>
      <c r="M17" s="61">
        <f>M18+M19+M20+M21+M22+M23</f>
        <v>252440</v>
      </c>
    </row>
    <row r="18" spans="1:17" ht="91.5" customHeight="1" thickBot="1" x14ac:dyDescent="0.35">
      <c r="A18" s="16" t="s">
        <v>15</v>
      </c>
      <c r="B18" s="32" t="s">
        <v>25</v>
      </c>
      <c r="C18" s="17" t="s">
        <v>13</v>
      </c>
      <c r="D18" s="11">
        <f t="shared" ref="D18:D21" si="3">SUM(E18:M18,)</f>
        <v>670000</v>
      </c>
      <c r="E18" s="18">
        <v>70000</v>
      </c>
      <c r="F18" s="18">
        <v>0</v>
      </c>
      <c r="G18" s="18">
        <v>0</v>
      </c>
      <c r="H18" s="18">
        <v>0</v>
      </c>
      <c r="I18" s="34">
        <v>0</v>
      </c>
      <c r="J18" s="35">
        <v>150000</v>
      </c>
      <c r="K18" s="36">
        <v>150000</v>
      </c>
      <c r="L18" s="50">
        <v>150000</v>
      </c>
      <c r="M18" s="60">
        <v>150000</v>
      </c>
    </row>
    <row r="19" spans="1:17" ht="66.599999999999994" thickBot="1" x14ac:dyDescent="0.35">
      <c r="A19" s="26" t="s">
        <v>16</v>
      </c>
      <c r="B19" s="63" t="s">
        <v>24</v>
      </c>
      <c r="C19" s="27" t="s">
        <v>13</v>
      </c>
      <c r="D19" s="11">
        <f t="shared" si="3"/>
        <v>583947.72</v>
      </c>
      <c r="E19" s="28">
        <v>0</v>
      </c>
      <c r="F19" s="28">
        <v>0</v>
      </c>
      <c r="G19" s="28">
        <v>30940</v>
      </c>
      <c r="H19" s="28">
        <v>77440</v>
      </c>
      <c r="I19" s="29">
        <v>77249.72</v>
      </c>
      <c r="J19" s="37">
        <v>77438</v>
      </c>
      <c r="K19" s="36">
        <v>166000</v>
      </c>
      <c r="L19" s="50">
        <v>77440</v>
      </c>
      <c r="M19" s="36">
        <v>77440</v>
      </c>
      <c r="Q19" s="39"/>
    </row>
    <row r="20" spans="1:17" ht="53.4" thickBot="1" x14ac:dyDescent="0.35">
      <c r="A20" s="16" t="s">
        <v>17</v>
      </c>
      <c r="B20" s="32" t="s">
        <v>24</v>
      </c>
      <c r="C20" s="17" t="s">
        <v>13</v>
      </c>
      <c r="D20" s="11">
        <f t="shared" si="3"/>
        <v>61250</v>
      </c>
      <c r="E20" s="18">
        <v>61250</v>
      </c>
      <c r="F20" s="18">
        <v>0</v>
      </c>
      <c r="G20" s="18">
        <v>0</v>
      </c>
      <c r="H20" s="18">
        <v>0</v>
      </c>
      <c r="I20" s="34">
        <v>0</v>
      </c>
      <c r="J20" s="35">
        <v>0</v>
      </c>
      <c r="K20" s="36">
        <v>0</v>
      </c>
      <c r="L20" s="50">
        <v>0</v>
      </c>
      <c r="M20" s="60">
        <v>0</v>
      </c>
    </row>
    <row r="21" spans="1:17" ht="53.4" thickBot="1" x14ac:dyDescent="0.35">
      <c r="A21" s="16" t="s">
        <v>18</v>
      </c>
      <c r="B21" s="32" t="s">
        <v>24</v>
      </c>
      <c r="C21" s="17" t="s">
        <v>13</v>
      </c>
      <c r="D21" s="11">
        <f t="shared" si="3"/>
        <v>36799.479999999996</v>
      </c>
      <c r="E21" s="18">
        <v>5000</v>
      </c>
      <c r="F21" s="18">
        <v>0</v>
      </c>
      <c r="G21" s="18">
        <v>5000</v>
      </c>
      <c r="H21" s="18">
        <v>0</v>
      </c>
      <c r="I21" s="18">
        <v>4899.74</v>
      </c>
      <c r="J21" s="40">
        <v>4899.74</v>
      </c>
      <c r="K21" s="41">
        <v>7000</v>
      </c>
      <c r="L21" s="62">
        <v>5000</v>
      </c>
      <c r="M21" s="62">
        <v>5000</v>
      </c>
    </row>
    <row r="22" spans="1:17" ht="88.35" customHeight="1" thickBot="1" x14ac:dyDescent="0.35">
      <c r="A22" s="16" t="s">
        <v>27</v>
      </c>
      <c r="B22" s="32" t="s">
        <v>24</v>
      </c>
      <c r="C22" s="17" t="s">
        <v>14</v>
      </c>
      <c r="D22" s="11">
        <f>SUM(E22:M22)</f>
        <v>82844.19</v>
      </c>
      <c r="E22" s="18">
        <v>0</v>
      </c>
      <c r="F22" s="18">
        <v>0</v>
      </c>
      <c r="G22" s="18">
        <v>0</v>
      </c>
      <c r="H22" s="18">
        <v>0</v>
      </c>
      <c r="I22" s="38">
        <v>20664.189999999999</v>
      </c>
      <c r="J22" s="56">
        <v>2180</v>
      </c>
      <c r="K22" s="62">
        <v>20000</v>
      </c>
      <c r="L22" s="62">
        <v>20000</v>
      </c>
      <c r="M22" s="62">
        <v>20000</v>
      </c>
    </row>
    <row r="23" spans="1:17" ht="131.25" customHeight="1" thickBot="1" x14ac:dyDescent="0.35">
      <c r="A23" s="26" t="s">
        <v>31</v>
      </c>
      <c r="B23" s="33" t="s">
        <v>32</v>
      </c>
      <c r="C23" s="27" t="s">
        <v>14</v>
      </c>
      <c r="D23" s="11">
        <f>SUM(E23:M23)</f>
        <v>36309.599999999999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67">
        <v>36309.599999999999</v>
      </c>
      <c r="L23" s="68">
        <v>0</v>
      </c>
      <c r="M23" s="56">
        <v>0</v>
      </c>
    </row>
    <row r="24" spans="1:17" ht="172.2" thickBot="1" x14ac:dyDescent="0.35">
      <c r="A24" s="19" t="s">
        <v>36</v>
      </c>
      <c r="B24" s="14" t="s">
        <v>19</v>
      </c>
      <c r="C24" s="14" t="s">
        <v>14</v>
      </c>
      <c r="D24" s="64">
        <f>SUM(E24:M24,)</f>
        <v>1820573.5399999998</v>
      </c>
      <c r="E24" s="15">
        <f>E25+E26</f>
        <v>105872.72</v>
      </c>
      <c r="F24" s="15">
        <f t="shared" ref="F24:I24" si="4">F25+F26</f>
        <v>105872.72</v>
      </c>
      <c r="G24" s="15">
        <f t="shared" si="4"/>
        <v>227810</v>
      </c>
      <c r="H24" s="15">
        <f t="shared" si="4"/>
        <v>217250</v>
      </c>
      <c r="I24" s="15">
        <f t="shared" si="4"/>
        <v>211876.35</v>
      </c>
      <c r="J24" s="53">
        <f>J25+J26</f>
        <v>212127.35</v>
      </c>
      <c r="K24" s="65">
        <f>K25+K26</f>
        <v>315264.39999999997</v>
      </c>
      <c r="L24" s="66">
        <f t="shared" ref="L24:M24" si="5">L25+L26</f>
        <v>212250</v>
      </c>
      <c r="M24" s="65">
        <f t="shared" si="5"/>
        <v>212250</v>
      </c>
    </row>
    <row r="25" spans="1:17" ht="159" thickBot="1" x14ac:dyDescent="0.35">
      <c r="A25" s="16" t="s">
        <v>23</v>
      </c>
      <c r="B25" s="32" t="s">
        <v>19</v>
      </c>
      <c r="C25" s="17" t="s">
        <v>13</v>
      </c>
      <c r="D25" s="11">
        <f>SUM(E25:M25,)</f>
        <v>1251613.1800000002</v>
      </c>
      <c r="E25" s="18">
        <v>42550</v>
      </c>
      <c r="F25" s="18">
        <v>42550</v>
      </c>
      <c r="G25" s="18">
        <v>164487.35</v>
      </c>
      <c r="H25" s="20">
        <v>153927.35</v>
      </c>
      <c r="I25" s="22">
        <v>148927.35</v>
      </c>
      <c r="J25" s="57">
        <v>148927.35</v>
      </c>
      <c r="K25" s="55">
        <f>244764.4-4500+12124.68</f>
        <v>252389.08</v>
      </c>
      <c r="L25" s="51">
        <v>148927.35</v>
      </c>
      <c r="M25" s="59">
        <v>148927.35</v>
      </c>
    </row>
    <row r="26" spans="1:17" ht="145.80000000000001" thickBot="1" x14ac:dyDescent="0.35">
      <c r="A26" s="26" t="s">
        <v>26</v>
      </c>
      <c r="B26" s="33" t="s">
        <v>19</v>
      </c>
      <c r="C26" s="27" t="s">
        <v>13</v>
      </c>
      <c r="D26" s="11">
        <f>SUM(E26:M26,)</f>
        <v>568960.36</v>
      </c>
      <c r="E26" s="28">
        <v>63322.720000000001</v>
      </c>
      <c r="F26" s="28">
        <v>63322.720000000001</v>
      </c>
      <c r="G26" s="28">
        <v>63322.65</v>
      </c>
      <c r="H26" s="30">
        <v>63322.65</v>
      </c>
      <c r="I26" s="28">
        <v>62949</v>
      </c>
      <c r="J26" s="67">
        <v>63200</v>
      </c>
      <c r="K26" s="56">
        <v>62875.32</v>
      </c>
      <c r="L26" s="54">
        <v>63322.65</v>
      </c>
      <c r="M26" s="58">
        <v>63322.65</v>
      </c>
    </row>
    <row r="27" spans="1:17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x14ac:dyDescent="0.3">
      <c r="A28" s="74" t="s">
        <v>20</v>
      </c>
      <c r="B28" s="74"/>
      <c r="C28" s="74"/>
      <c r="D28" s="74"/>
      <c r="E28" s="75" t="s">
        <v>21</v>
      </c>
      <c r="F28" s="75"/>
      <c r="G28" s="75"/>
      <c r="H28" s="75"/>
      <c r="I28" s="75"/>
      <c r="J28" s="21"/>
      <c r="K28" s="2"/>
    </row>
  </sheetData>
  <mergeCells count="24">
    <mergeCell ref="K4:L4"/>
    <mergeCell ref="L13:L14"/>
    <mergeCell ref="G1:J1"/>
    <mergeCell ref="G3:J3"/>
    <mergeCell ref="F4:J4"/>
    <mergeCell ref="K13:K14"/>
    <mergeCell ref="F13:F14"/>
    <mergeCell ref="G13:G14"/>
    <mergeCell ref="H13:H14"/>
    <mergeCell ref="I13:I14"/>
    <mergeCell ref="J13:J14"/>
    <mergeCell ref="K1:L1"/>
    <mergeCell ref="J2:L2"/>
    <mergeCell ref="K3:L3"/>
    <mergeCell ref="M13:M14"/>
    <mergeCell ref="E12:M12"/>
    <mergeCell ref="A28:D28"/>
    <mergeCell ref="E28:I28"/>
    <mergeCell ref="A10:J10"/>
    <mergeCell ref="A12:A14"/>
    <mergeCell ref="B12:B14"/>
    <mergeCell ref="C12:C14"/>
    <mergeCell ref="D12:D14"/>
    <mergeCell ref="E13:E14"/>
  </mergeCells>
  <pageMargins left="0.25" right="0.25" top="0.75" bottom="0.75" header="0.3" footer="0.3"/>
  <pageSetup paperSize="9" scale="73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2026-01-02T06:11:38Z</dcterms:modified>
</cp:coreProperties>
</file>