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areserver\Общая\Отдел ДО\ОФИЦИАЛЬНОЕ УСОЛЬЕ\На опубликование\1207-па_08.07.2025\"/>
    </mc:Choice>
  </mc:AlternateContent>
  <xr:revisionPtr revIDLastSave="0" documentId="13_ncr:1_{9C5D509B-5E19-420C-827C-9239D92EB54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ест.бюдж. по всем мероприят." sheetId="4" r:id="rId1"/>
    <sheet name="на сайт!!!" sheetId="2" r:id="rId2"/>
    <sheet name="Лист3" sheetId="3" r:id="rId3"/>
  </sheets>
  <externalReferences>
    <externalReference r:id="rId4"/>
  </externalReferences>
  <definedNames>
    <definedName name="_xlnm.Print_Titles" localSheetId="0">'мест.бюдж. по всем мероприят.'!#REF!</definedName>
    <definedName name="_xlnm.Print_Area" localSheetId="0">'мест.бюдж. по всем мероприят.'!$A$1:$H$43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4" l="1"/>
  <c r="D21" i="4"/>
  <c r="D22" i="4"/>
  <c r="D23" i="4"/>
  <c r="D24" i="4"/>
  <c r="D25" i="4"/>
  <c r="D19" i="4"/>
  <c r="D4" i="2" s="1"/>
  <c r="D27" i="4"/>
  <c r="D28" i="4"/>
  <c r="D26" i="4"/>
  <c r="D29" i="4" s="1"/>
  <c r="F29" i="4"/>
  <c r="E29" i="4"/>
  <c r="E4" i="2"/>
  <c r="E5" i="2"/>
  <c r="F6" i="2"/>
  <c r="D7" i="2"/>
  <c r="D8" i="2"/>
  <c r="F9" i="2"/>
  <c r="E10" i="2"/>
  <c r="B20" i="4"/>
  <c r="B5" i="2" s="1"/>
  <c r="B21" i="4"/>
  <c r="B6" i="2" s="1"/>
  <c r="B22" i="4"/>
  <c r="B7" i="2" s="1"/>
  <c r="B23" i="4"/>
  <c r="B8" i="2" s="1"/>
  <c r="B24" i="4"/>
  <c r="B9" i="2" s="1"/>
  <c r="B25" i="4"/>
  <c r="B10" i="2" s="1"/>
  <c r="B19" i="4"/>
  <c r="B4" i="2" s="1"/>
  <c r="F4" i="2"/>
  <c r="K19" i="4"/>
  <c r="E6" i="2" l="1"/>
  <c r="D9" i="2"/>
  <c r="D5" i="2"/>
  <c r="D10" i="2"/>
  <c r="D6" i="2"/>
  <c r="E9" i="2"/>
  <c r="F5" i="2"/>
  <c r="F10" i="2"/>
  <c r="F39" i="4"/>
  <c r="E39" i="4"/>
  <c r="D39" i="4"/>
  <c r="F38" i="4"/>
  <c r="F40" i="4" s="1"/>
  <c r="E38" i="4"/>
  <c r="E40" i="4" s="1"/>
  <c r="D38" i="4"/>
  <c r="D40" i="4" s="1"/>
  <c r="D11" i="2" l="1"/>
  <c r="F8" i="2"/>
  <c r="E8" i="2"/>
  <c r="F7" i="2"/>
  <c r="E7" i="2"/>
  <c r="F11" i="2" l="1"/>
  <c r="E11" i="2"/>
</calcChain>
</file>

<file path=xl/sharedStrings.xml><?xml version="1.0" encoding="utf-8"?>
<sst xmlns="http://schemas.openxmlformats.org/spreadsheetml/2006/main" count="67" uniqueCount="44">
  <si>
    <t>№ п/п</t>
  </si>
  <si>
    <t>Срок реализации</t>
  </si>
  <si>
    <t>ИТОГО:</t>
  </si>
  <si>
    <t>С.В. Гуменюк</t>
  </si>
  <si>
    <t>областного бюджета, руб.</t>
  </si>
  <si>
    <t>Председатель комитета экономического развития администрации города</t>
  </si>
  <si>
    <t>Начальник отдела по экономической политике КЭР администрации города</t>
  </si>
  <si>
    <t>А.А. Рогова</t>
  </si>
  <si>
    <t>Начальник отдела образования администрации города</t>
  </si>
  <si>
    <t>М.А. Правдеюк</t>
  </si>
  <si>
    <t>Начальник отдела культуры, спорта и молодежной политики администрации города</t>
  </si>
  <si>
    <t>Н.В. Гусева</t>
  </si>
  <si>
    <t>ЖКХ</t>
  </si>
  <si>
    <t>спорт</t>
  </si>
  <si>
    <t>ГРБС - ответственный за мероприятие</t>
  </si>
  <si>
    <t>Приложение 1</t>
  </si>
  <si>
    <t xml:space="preserve">в муниципальном образовании "город Усолье-Сибирское" по объемам финансирования и </t>
  </si>
  <si>
    <t>главным распорядителям бюджетных средств</t>
  </si>
  <si>
    <r>
      <t>к</t>
    </r>
    <r>
      <rPr>
        <sz val="12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 xml:space="preserve">Положению о принятии и распределении расходных </t>
    </r>
  </si>
  <si>
    <t xml:space="preserve">обязательств и порядке организации работы и </t>
  </si>
  <si>
    <t xml:space="preserve">и местного бюджетов на реализацию мероприятий </t>
  </si>
  <si>
    <t>перечня проектов народных инициатив в муниципальном</t>
  </si>
  <si>
    <t xml:space="preserve">образовании «город Усолье-Сибирское»
</t>
  </si>
  <si>
    <t xml:space="preserve"> 16.1.25</t>
  </si>
  <si>
    <t>Общий объем финансирования, руб.</t>
  </si>
  <si>
    <t xml:space="preserve">расходования денежных средств из областного </t>
  </si>
  <si>
    <t>Наименование мероприятия</t>
  </si>
  <si>
    <t>В том числе за счет средств:</t>
  </si>
  <si>
    <t>Пункт статьи Федерального закона от 6 октября 2003 года 
№ 131-ФЗ "Об общих принципах организации местного самоуправления в Российской Федерации"</t>
  </si>
  <si>
    <t xml:space="preserve">местного бюджета, руб. </t>
  </si>
  <si>
    <t xml:space="preserve"> 16.1.19</t>
  </si>
  <si>
    <t>Комитет по городскому хозяйству администрации города Усолье-Сибирское</t>
  </si>
  <si>
    <t>Таблица 6</t>
  </si>
  <si>
    <t xml:space="preserve">Распределение расходных обязательств по реализации мероприятий перечня проектов народных инициатив на 2025 год </t>
  </si>
  <si>
    <t>до 30 декабря 2025 года</t>
  </si>
  <si>
    <t>Отдел образования управления по социально-культурным вопросам администрации города Усолье-Сибирское</t>
  </si>
  <si>
    <t>Перечень основным проектов народных инициатив</t>
  </si>
  <si>
    <t>Издание книги «Летопись Земли Усольской»</t>
  </si>
  <si>
    <t>Материально-техническое обеспечение МБКДУ «Дворец культуры» (приобретение горки)</t>
  </si>
  <si>
    <t>Обустройство пешеходной дорожки между МБОУ "СОШ № 17" и МБДОУ "Детский сад № 32"</t>
  </si>
  <si>
    <t>Отдел культуры управления по социально-культурным вопросам администрации города Усолье-Сибирское</t>
  </si>
  <si>
    <t xml:space="preserve">Мэр города </t>
  </si>
  <si>
    <t>М.В. Торопкин</t>
  </si>
  <si>
    <t>Приложение 1
к постановлению администрации города Усолье-Сибирское
от 08.07.2025  № 1207-па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</si>
</sst>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р_."/>
    <numFmt numFmtId="165" formatCode="_-* #,##0.000000000000000000000000000\ _₽_-;\-* #,##0.000000000000000000000000000\ _₽_-;_-* &quot;-&quot;???????????????????????????\ _₽_-;_-@_-"/>
    <numFmt numFmtId="166" formatCode="d/m/yy;@"/>
  </numFmts>
  <fonts count="19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51">
    <xf numFmtId="0" fontId="0" fillId="0" borderId="0" xfId="0"/>
    <xf numFmtId="0" fontId="3" fillId="0" borderId="0" xfId="0" applyFont="1"/>
    <xf numFmtId="0" fontId="2" fillId="0" borderId="0" xfId="0" applyFont="1"/>
    <xf numFmtId="4" fontId="2" fillId="0" borderId="0" xfId="0" applyNumberFormat="1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5" fillId="0" borderId="0" xfId="0" applyFont="1" applyAlignment="1">
      <alignment horizontal="right"/>
    </xf>
    <xf numFmtId="0" fontId="5" fillId="0" borderId="0" xfId="0" applyFont="1"/>
    <xf numFmtId="0" fontId="12" fillId="0" borderId="0" xfId="0" applyFont="1"/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right" vertical="center" wrapText="1"/>
    </xf>
    <xf numFmtId="164" fontId="14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15" fillId="0" borderId="0" xfId="0" applyFont="1" applyAlignment="1">
      <alignment horizontal="right"/>
    </xf>
    <xf numFmtId="164" fontId="13" fillId="2" borderId="1" xfId="0" applyNumberFormat="1" applyFont="1" applyFill="1" applyBorder="1" applyAlignment="1">
      <alignment horizontal="center" vertical="center" wrapText="1"/>
    </xf>
    <xf numFmtId="4" fontId="6" fillId="0" borderId="0" xfId="0" applyNumberFormat="1" applyFont="1"/>
    <xf numFmtId="165" fontId="8" fillId="0" borderId="0" xfId="0" applyNumberFormat="1" applyFont="1"/>
    <xf numFmtId="14" fontId="13" fillId="0" borderId="1" xfId="0" applyNumberFormat="1" applyFont="1" applyBorder="1" applyAlignment="1">
      <alignment horizontal="center" vertical="center" wrapText="1"/>
    </xf>
    <xf numFmtId="39" fontId="13" fillId="0" borderId="1" xfId="0" applyNumberFormat="1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16" fillId="0" borderId="0" xfId="0" applyFont="1"/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4" fontId="13" fillId="0" borderId="1" xfId="0" applyNumberFormat="1" applyFont="1" applyBorder="1" applyAlignment="1">
      <alignment horizontal="left" vertical="center" wrapText="1"/>
    </xf>
    <xf numFmtId="4" fontId="18" fillId="0" borderId="1" xfId="0" applyNumberFormat="1" applyFont="1" applyBorder="1" applyAlignment="1">
      <alignment horizontal="center" vertical="center"/>
    </xf>
    <xf numFmtId="166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right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10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.arefeva/Desktop/&#1050;&#1069;&#1056;/&#1053;&#1072;&#1088;&#1086;&#1076;&#1085;&#1099;&#1077;%20&#1080;&#1085;&#1080;&#1094;&#1080;&#1072;&#1090;&#1080;&#1074;&#1099;/&#1053;&#1072;&#1088;&#1086;&#1076;&#1085;&#1099;&#1077;%20&#1080;&#1085;&#1080;&#1094;&#1080;&#1072;&#1090;&#1080;&#1074;&#1099;%202025/&#1055;&#1077;&#1088;&#1077;&#1095;&#1077;&#1085;&#1100;%20&#1084;&#1077;&#1088;&#1086;&#1087;&#1088;&#1080;&#1103;&#1090;&#1080;&#1081;%20&#1053;&#1048;%202025%20&#1043;&#1054;&#104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4">
          <cell r="B4" t="str">
            <v>Приобретение и установка спортивного оборудования для спортивной площадки МБУДО "ДЮСШ №1"</v>
          </cell>
        </row>
        <row r="5">
          <cell r="B5" t="str">
            <v>Обустройство футбольного поля по ул. Толбухина, 5</v>
          </cell>
        </row>
        <row r="6">
          <cell r="B6" t="str">
            <v>Устройство пешеходной дорожки вдоль дома № 76 по ул. Молотовая и дома № 89 по ул. Интернациональная</v>
          </cell>
        </row>
        <row r="7">
          <cell r="B7" t="str">
            <v>Устройство пешеходной дорожки от перекрестка ул. Попова по ул. Жуковского до перекрестка с ул. Энергетиков</v>
          </cell>
        </row>
        <row r="8">
          <cell r="B8" t="str">
            <v>Организация уличного освещения (ул. Желябова; проход до ж/д перехода (ул. Ломоносова, ул. Тимирязева); от ул. Восточная до ул. Российская; ул. Уватова)</v>
          </cell>
        </row>
        <row r="9">
          <cell r="B9" t="str">
            <v>Благоустройство соляного источника на о. Варничный</v>
          </cell>
        </row>
        <row r="10">
          <cell r="B10" t="str">
            <v>Приобретение и установка стелы на въезде в город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3"/>
  <sheetViews>
    <sheetView tabSelected="1" view="pageBreakPreview" zoomScale="70" zoomScaleNormal="100" zoomScaleSheetLayoutView="70" workbookViewId="0">
      <selection activeCell="G1" sqref="G1:H1"/>
    </sheetView>
  </sheetViews>
  <sheetFormatPr defaultColWidth="9.109375" defaultRowHeight="18" x14ac:dyDescent="0.35"/>
  <cols>
    <col min="1" max="1" width="7.109375" style="1" customWidth="1"/>
    <col min="2" max="2" width="60.5546875" style="1" customWidth="1"/>
    <col min="3" max="3" width="14.88671875" style="1" customWidth="1"/>
    <col min="4" max="4" width="19.88671875" style="1" customWidth="1"/>
    <col min="5" max="5" width="20.33203125" style="1" customWidth="1"/>
    <col min="6" max="6" width="23.5546875" style="1" customWidth="1"/>
    <col min="7" max="7" width="30.109375" style="1" customWidth="1"/>
    <col min="8" max="8" width="36.5546875" style="1" customWidth="1"/>
    <col min="9" max="10" width="9.109375" style="1"/>
    <col min="11" max="11" width="15.33203125" style="1" customWidth="1"/>
    <col min="12" max="16384" width="9.109375" style="1"/>
  </cols>
  <sheetData>
    <row r="1" spans="1:8" ht="75.75" customHeight="1" x14ac:dyDescent="0.35">
      <c r="G1" s="40" t="s">
        <v>43</v>
      </c>
      <c r="H1" s="40"/>
    </row>
    <row r="3" spans="1:8" customFormat="1" x14ac:dyDescent="0.35">
      <c r="F3" s="8"/>
      <c r="G3" s="43" t="s">
        <v>15</v>
      </c>
      <c r="H3" s="43"/>
    </row>
    <row r="4" spans="1:8" customFormat="1" x14ac:dyDescent="0.35">
      <c r="F4" s="7"/>
      <c r="G4" s="43" t="s">
        <v>18</v>
      </c>
      <c r="H4" s="43"/>
    </row>
    <row r="5" spans="1:8" customFormat="1" x14ac:dyDescent="0.35">
      <c r="F5" s="8"/>
      <c r="G5" s="43" t="s">
        <v>19</v>
      </c>
      <c r="H5" s="43"/>
    </row>
    <row r="6" spans="1:8" customFormat="1" x14ac:dyDescent="0.35">
      <c r="F6" s="8"/>
      <c r="G6" s="43" t="s">
        <v>25</v>
      </c>
      <c r="H6" s="43"/>
    </row>
    <row r="7" spans="1:8" customFormat="1" x14ac:dyDescent="0.35">
      <c r="F7" s="8"/>
      <c r="G7" s="43" t="s">
        <v>20</v>
      </c>
      <c r="H7" s="43"/>
    </row>
    <row r="8" spans="1:8" customFormat="1" x14ac:dyDescent="0.35">
      <c r="F8" s="8"/>
      <c r="G8" s="43" t="s">
        <v>21</v>
      </c>
      <c r="H8" s="43"/>
    </row>
    <row r="9" spans="1:8" customFormat="1" ht="20.25" customHeight="1" x14ac:dyDescent="0.3">
      <c r="F9" s="8"/>
      <c r="G9" s="41" t="s">
        <v>22</v>
      </c>
      <c r="H9" s="42"/>
    </row>
    <row r="10" spans="1:8" customFormat="1" ht="20.25" customHeight="1" x14ac:dyDescent="0.3">
      <c r="F10" s="8"/>
      <c r="G10" s="14"/>
      <c r="H10" s="15"/>
    </row>
    <row r="11" spans="1:8" s="9" customFormat="1" ht="21.75" customHeight="1" x14ac:dyDescent="0.35">
      <c r="A11" s="10"/>
      <c r="B11" s="10"/>
      <c r="C11" s="11"/>
      <c r="D11" s="12"/>
      <c r="E11" s="12"/>
      <c r="F11" s="12"/>
      <c r="G11" s="13"/>
      <c r="H11" s="16" t="s">
        <v>32</v>
      </c>
    </row>
    <row r="12" spans="1:8" s="9" customFormat="1" ht="21.75" customHeight="1" x14ac:dyDescent="0.35">
      <c r="A12" s="10"/>
      <c r="B12" s="10"/>
      <c r="C12" s="11"/>
      <c r="D12" s="12"/>
      <c r="E12" s="12"/>
      <c r="F12" s="12"/>
      <c r="G12" s="13"/>
      <c r="H12" s="16"/>
    </row>
    <row r="13" spans="1:8" customFormat="1" ht="15.75" customHeight="1" x14ac:dyDescent="0.35">
      <c r="A13" s="44" t="s">
        <v>33</v>
      </c>
      <c r="B13" s="44"/>
      <c r="C13" s="44"/>
      <c r="D13" s="44"/>
      <c r="E13" s="44"/>
      <c r="F13" s="44"/>
      <c r="G13" s="44"/>
      <c r="H13" s="44"/>
    </row>
    <row r="14" spans="1:8" customFormat="1" ht="19.5" customHeight="1" x14ac:dyDescent="0.35">
      <c r="A14" s="44" t="s">
        <v>16</v>
      </c>
      <c r="B14" s="44"/>
      <c r="C14" s="44"/>
      <c r="D14" s="44"/>
      <c r="E14" s="44"/>
      <c r="F14" s="44"/>
      <c r="G14" s="44"/>
      <c r="H14" s="44"/>
    </row>
    <row r="15" spans="1:8" customFormat="1" ht="15.75" customHeight="1" x14ac:dyDescent="0.35">
      <c r="A15" s="44" t="s">
        <v>17</v>
      </c>
      <c r="B15" s="44"/>
      <c r="C15" s="44"/>
      <c r="D15" s="44"/>
      <c r="E15" s="44"/>
      <c r="F15" s="44"/>
      <c r="G15" s="44"/>
      <c r="H15" s="44"/>
    </row>
    <row r="16" spans="1:8" x14ac:dyDescent="0.35">
      <c r="A16" s="2"/>
      <c r="B16" s="2"/>
      <c r="C16" s="2"/>
      <c r="D16" s="2"/>
      <c r="E16" s="2"/>
      <c r="F16" s="2"/>
      <c r="G16" s="2"/>
    </row>
    <row r="17" spans="1:11" ht="18.75" customHeight="1" x14ac:dyDescent="0.35">
      <c r="A17" s="34" t="s">
        <v>0</v>
      </c>
      <c r="B17" s="34" t="s">
        <v>26</v>
      </c>
      <c r="C17" s="34" t="s">
        <v>1</v>
      </c>
      <c r="D17" s="34" t="s">
        <v>24</v>
      </c>
      <c r="E17" s="34" t="s">
        <v>27</v>
      </c>
      <c r="F17" s="34"/>
      <c r="G17" s="34" t="s">
        <v>28</v>
      </c>
      <c r="H17" s="34" t="s">
        <v>14</v>
      </c>
    </row>
    <row r="18" spans="1:11" s="25" customFormat="1" ht="69" customHeight="1" x14ac:dyDescent="0.35">
      <c r="A18" s="34"/>
      <c r="B18" s="34"/>
      <c r="C18" s="34"/>
      <c r="D18" s="34"/>
      <c r="E18" s="23" t="s">
        <v>4</v>
      </c>
      <c r="F18" s="23" t="s">
        <v>29</v>
      </c>
      <c r="G18" s="34"/>
      <c r="H18" s="34"/>
    </row>
    <row r="19" spans="1:11" ht="62.4" x14ac:dyDescent="0.35">
      <c r="A19" s="26">
        <v>1</v>
      </c>
      <c r="B19" s="22" t="str">
        <f>[1]Лист1!$B$4</f>
        <v>Приобретение и установка спортивного оборудования для спортивной площадки МБУДО "ДЮСШ №1"</v>
      </c>
      <c r="C19" s="36" t="s">
        <v>34</v>
      </c>
      <c r="D19" s="17">
        <f>E19+F19</f>
        <v>1418000</v>
      </c>
      <c r="E19" s="32">
        <v>1290379.96</v>
      </c>
      <c r="F19" s="32">
        <v>127620.04</v>
      </c>
      <c r="G19" s="20" t="s">
        <v>30</v>
      </c>
      <c r="H19" s="20" t="s">
        <v>35</v>
      </c>
      <c r="I19" s="1">
        <v>5</v>
      </c>
      <c r="K19" s="1">
        <f>D19*91/100</f>
        <v>1290380</v>
      </c>
    </row>
    <row r="20" spans="1:11" ht="46.8" x14ac:dyDescent="0.35">
      <c r="A20" s="26">
        <v>2</v>
      </c>
      <c r="B20" s="22" t="str">
        <f>[1]Лист1!B5</f>
        <v>Обустройство футбольного поля по ул. Толбухина, 5</v>
      </c>
      <c r="C20" s="37"/>
      <c r="D20" s="17">
        <f t="shared" ref="D20:D25" si="0">E20+F20</f>
        <v>1300517.5</v>
      </c>
      <c r="E20" s="32">
        <v>1183470.8899999999</v>
      </c>
      <c r="F20" s="32">
        <v>117046.61</v>
      </c>
      <c r="G20" s="20" t="s">
        <v>23</v>
      </c>
      <c r="H20" s="20" t="s">
        <v>31</v>
      </c>
      <c r="I20" s="1">
        <v>5</v>
      </c>
    </row>
    <row r="21" spans="1:11" ht="46.8" x14ac:dyDescent="0.35">
      <c r="A21" s="26">
        <v>3</v>
      </c>
      <c r="B21" s="23" t="str">
        <f>[1]Лист1!B6</f>
        <v>Устройство пешеходной дорожки вдоль дома № 76 по ул. Молотовая и дома № 89 по ул. Интернациональная</v>
      </c>
      <c r="C21" s="37"/>
      <c r="D21" s="17">
        <f t="shared" si="0"/>
        <v>1066973.46</v>
      </c>
      <c r="E21" s="32">
        <v>970945.82</v>
      </c>
      <c r="F21" s="32">
        <v>96027.64</v>
      </c>
      <c r="G21" s="20" t="s">
        <v>23</v>
      </c>
      <c r="H21" s="20" t="s">
        <v>31</v>
      </c>
      <c r="I21" s="1">
        <v>5</v>
      </c>
    </row>
    <row r="22" spans="1:11" ht="46.8" x14ac:dyDescent="0.35">
      <c r="A22" s="26">
        <v>4</v>
      </c>
      <c r="B22" s="23" t="str">
        <f>[1]Лист1!B7</f>
        <v>Устройство пешеходной дорожки от перекрестка ул. Попова по ул. Жуковского до перекрестка с ул. Энергетиков</v>
      </c>
      <c r="C22" s="37"/>
      <c r="D22" s="17">
        <f t="shared" si="0"/>
        <v>3320000</v>
      </c>
      <c r="E22" s="32">
        <v>3021199.91</v>
      </c>
      <c r="F22" s="32">
        <v>298800.09000000003</v>
      </c>
      <c r="G22" s="20" t="s">
        <v>23</v>
      </c>
      <c r="H22" s="20" t="s">
        <v>31</v>
      </c>
      <c r="I22" s="1">
        <v>5</v>
      </c>
    </row>
    <row r="23" spans="1:11" ht="46.8" x14ac:dyDescent="0.35">
      <c r="A23" s="26">
        <v>5</v>
      </c>
      <c r="B23" s="23" t="str">
        <f>[1]Лист1!B8</f>
        <v>Организация уличного освещения (ул. Желябова; проход до ж/д перехода (ул. Ломоносова, ул. Тимирязева); от ул. Восточная до ул. Российская; ул. Уватова)</v>
      </c>
      <c r="C23" s="37"/>
      <c r="D23" s="17">
        <f t="shared" si="0"/>
        <v>1300302.94</v>
      </c>
      <c r="E23" s="32">
        <v>1183275.6499999999</v>
      </c>
      <c r="F23" s="32">
        <v>117027.29</v>
      </c>
      <c r="G23" s="20" t="s">
        <v>23</v>
      </c>
      <c r="H23" s="20" t="s">
        <v>31</v>
      </c>
      <c r="I23" s="1">
        <v>5</v>
      </c>
    </row>
    <row r="24" spans="1:11" ht="46.8" x14ac:dyDescent="0.35">
      <c r="A24" s="26">
        <v>6</v>
      </c>
      <c r="B24" s="24" t="str">
        <f>[1]Лист1!B9</f>
        <v>Благоустройство соляного источника на о. Варничный</v>
      </c>
      <c r="C24" s="37"/>
      <c r="D24" s="17">
        <f t="shared" si="0"/>
        <v>3350713.56</v>
      </c>
      <c r="E24" s="32">
        <v>3049149.24</v>
      </c>
      <c r="F24" s="32">
        <v>301564.32</v>
      </c>
      <c r="G24" s="20" t="s">
        <v>23</v>
      </c>
      <c r="H24" s="20" t="s">
        <v>31</v>
      </c>
      <c r="I24" s="1">
        <v>5</v>
      </c>
    </row>
    <row r="25" spans="1:11" ht="46.8" x14ac:dyDescent="0.35">
      <c r="A25" s="26">
        <v>7</v>
      </c>
      <c r="B25" s="23" t="str">
        <f>[1]Лист1!B10</f>
        <v>Приобретение и установка стелы на въезде в город</v>
      </c>
      <c r="C25" s="37"/>
      <c r="D25" s="17">
        <f t="shared" si="0"/>
        <v>1857389.03</v>
      </c>
      <c r="E25" s="32">
        <v>1690223.96</v>
      </c>
      <c r="F25" s="32">
        <v>167165.07</v>
      </c>
      <c r="G25" s="20" t="s">
        <v>23</v>
      </c>
      <c r="H25" s="20" t="s">
        <v>31</v>
      </c>
      <c r="I25" s="1">
        <v>5</v>
      </c>
    </row>
    <row r="26" spans="1:11" ht="62.4" x14ac:dyDescent="0.35">
      <c r="A26" s="26">
        <v>8</v>
      </c>
      <c r="B26" s="23" t="s">
        <v>37</v>
      </c>
      <c r="C26" s="37"/>
      <c r="D26" s="17">
        <f>E26+F26</f>
        <v>206500</v>
      </c>
      <c r="E26" s="32">
        <v>187914.99</v>
      </c>
      <c r="F26" s="32">
        <v>18585.009999999998</v>
      </c>
      <c r="G26" s="33">
        <v>42385</v>
      </c>
      <c r="H26" s="20" t="s">
        <v>40</v>
      </c>
    </row>
    <row r="27" spans="1:11" ht="62.4" x14ac:dyDescent="0.35">
      <c r="A27" s="26">
        <v>9</v>
      </c>
      <c r="B27" s="23" t="s">
        <v>38</v>
      </c>
      <c r="C27" s="37"/>
      <c r="D27" s="17">
        <f t="shared" ref="D27:D28" si="1">E27+F27</f>
        <v>1563120.51</v>
      </c>
      <c r="E27" s="32">
        <v>1422439.61</v>
      </c>
      <c r="F27" s="32">
        <v>140680.9</v>
      </c>
      <c r="G27" s="20" t="s">
        <v>30</v>
      </c>
      <c r="H27" s="20" t="s">
        <v>40</v>
      </c>
    </row>
    <row r="28" spans="1:11" ht="46.8" x14ac:dyDescent="0.35">
      <c r="A28" s="26">
        <v>10</v>
      </c>
      <c r="B28" s="23" t="s">
        <v>39</v>
      </c>
      <c r="C28" s="38"/>
      <c r="D28" s="17">
        <f t="shared" si="1"/>
        <v>1100000</v>
      </c>
      <c r="E28" s="32">
        <v>1000999.97</v>
      </c>
      <c r="F28" s="32">
        <v>99000.03</v>
      </c>
      <c r="G28" s="20" t="s">
        <v>23</v>
      </c>
      <c r="H28" s="20" t="s">
        <v>31</v>
      </c>
    </row>
    <row r="29" spans="1:11" ht="30.75" customHeight="1" x14ac:dyDescent="0.35">
      <c r="A29" s="39" t="s">
        <v>2</v>
      </c>
      <c r="B29" s="39"/>
      <c r="C29" s="27"/>
      <c r="D29" s="28">
        <f>SUM(D19:D28)</f>
        <v>16483517</v>
      </c>
      <c r="E29" s="28">
        <f>SUM(E19:E28)</f>
        <v>15000000</v>
      </c>
      <c r="F29" s="28">
        <f>SUM(F19:F28)</f>
        <v>1483517</v>
      </c>
      <c r="G29" s="27"/>
      <c r="H29" s="27"/>
    </row>
    <row r="30" spans="1:11" ht="30" hidden="1" customHeight="1" x14ac:dyDescent="0.35">
      <c r="A30" s="2"/>
      <c r="B30" s="2"/>
      <c r="C30" s="35" t="s">
        <v>5</v>
      </c>
      <c r="D30" s="35"/>
      <c r="E30" s="35"/>
      <c r="F30" s="2"/>
      <c r="G30" s="2" t="s">
        <v>3</v>
      </c>
    </row>
    <row r="31" spans="1:11" hidden="1" x14ac:dyDescent="0.35">
      <c r="A31" s="2"/>
      <c r="B31" s="2"/>
      <c r="C31" s="2"/>
      <c r="D31" s="2"/>
      <c r="E31" s="2"/>
      <c r="F31" s="2"/>
      <c r="G31" s="2"/>
    </row>
    <row r="32" spans="1:11" ht="33" hidden="1" customHeight="1" x14ac:dyDescent="0.35">
      <c r="A32" s="2"/>
      <c r="B32" s="2"/>
      <c r="C32" s="35" t="s">
        <v>6</v>
      </c>
      <c r="D32" s="35"/>
      <c r="E32" s="35"/>
      <c r="F32" s="2"/>
      <c r="G32" s="2" t="s">
        <v>7</v>
      </c>
    </row>
    <row r="33" spans="1:8" hidden="1" x14ac:dyDescent="0.35">
      <c r="A33" s="2"/>
      <c r="B33" s="2"/>
      <c r="C33" s="2"/>
      <c r="D33" s="2"/>
      <c r="E33" s="2"/>
      <c r="F33" s="2"/>
      <c r="G33" s="2"/>
    </row>
    <row r="34" spans="1:8" ht="30.75" hidden="1" customHeight="1" x14ac:dyDescent="0.35">
      <c r="A34" s="2"/>
      <c r="B34" s="2"/>
      <c r="C34" s="35" t="s">
        <v>8</v>
      </c>
      <c r="D34" s="35"/>
      <c r="E34" s="35"/>
      <c r="F34" s="2"/>
      <c r="G34" s="2" t="s">
        <v>9</v>
      </c>
    </row>
    <row r="35" spans="1:8" hidden="1" x14ac:dyDescent="0.35">
      <c r="A35" s="2"/>
      <c r="B35" s="2"/>
      <c r="C35" s="2"/>
      <c r="D35" s="2"/>
      <c r="E35" s="2"/>
      <c r="F35" s="2"/>
      <c r="G35" s="2"/>
    </row>
    <row r="36" spans="1:8" ht="30" hidden="1" customHeight="1" x14ac:dyDescent="0.35">
      <c r="A36" s="2"/>
      <c r="B36" s="2"/>
      <c r="C36" s="35" t="s">
        <v>10</v>
      </c>
      <c r="D36" s="35"/>
      <c r="E36" s="35"/>
      <c r="F36" s="2"/>
      <c r="G36" s="2" t="s">
        <v>11</v>
      </c>
    </row>
    <row r="37" spans="1:8" hidden="1" x14ac:dyDescent="0.35">
      <c r="A37" s="2"/>
      <c r="B37" s="2"/>
      <c r="C37" s="2"/>
      <c r="D37" s="2"/>
      <c r="E37" s="2"/>
      <c r="F37" s="2"/>
      <c r="G37" s="2"/>
    </row>
    <row r="38" spans="1:8" hidden="1" x14ac:dyDescent="0.35">
      <c r="A38" s="2"/>
      <c r="B38" s="2"/>
      <c r="C38" s="2" t="s">
        <v>12</v>
      </c>
      <c r="D38" s="3" t="e">
        <f>#REF!+#REF!+#REF!+#REF!+#REF!</f>
        <v>#REF!</v>
      </c>
      <c r="E38" s="3" t="e">
        <f>#REF!+#REF!+#REF!+#REF!+#REF!</f>
        <v>#REF!</v>
      </c>
      <c r="F38" s="3" t="e">
        <f>#REF!+#REF!+#REF!+#REF!+#REF!</f>
        <v>#REF!</v>
      </c>
      <c r="G38" s="2"/>
    </row>
    <row r="39" spans="1:8" hidden="1" x14ac:dyDescent="0.35">
      <c r="A39" s="2"/>
      <c r="B39" s="2"/>
      <c r="C39" s="2" t="s">
        <v>13</v>
      </c>
      <c r="D39" s="3" t="e">
        <f>#REF!+#REF!+#REF!+#REF!</f>
        <v>#REF!</v>
      </c>
      <c r="E39" s="3" t="e">
        <f>#REF!+#REF!+#REF!+#REF!</f>
        <v>#REF!</v>
      </c>
      <c r="F39" s="3" t="e">
        <f>#REF!+#REF!+#REF!+#REF!</f>
        <v>#REF!</v>
      </c>
      <c r="G39" s="2"/>
    </row>
    <row r="40" spans="1:8" hidden="1" x14ac:dyDescent="0.35">
      <c r="A40" s="2"/>
      <c r="B40" s="2"/>
      <c r="C40" s="2"/>
      <c r="D40" s="3" t="e">
        <f>SUM(D38:D39)</f>
        <v>#REF!</v>
      </c>
      <c r="E40" s="3" t="e">
        <f t="shared" ref="E40:F40" si="2">SUM(E38:E39)</f>
        <v>#REF!</v>
      </c>
      <c r="F40" s="3" t="e">
        <f t="shared" si="2"/>
        <v>#REF!</v>
      </c>
      <c r="G40" s="2"/>
    </row>
    <row r="41" spans="1:8" hidden="1" x14ac:dyDescent="0.35">
      <c r="A41" s="2"/>
      <c r="B41" s="2"/>
      <c r="C41" s="2"/>
      <c r="D41" s="2"/>
      <c r="E41" s="2"/>
      <c r="F41" s="2"/>
      <c r="G41" s="2"/>
    </row>
    <row r="43" spans="1:8" s="6" customFormat="1" ht="21" x14ac:dyDescent="0.4">
      <c r="A43" s="4" t="s">
        <v>41</v>
      </c>
      <c r="B43" s="4"/>
      <c r="C43" s="4"/>
      <c r="D43" s="18"/>
      <c r="E43" s="5"/>
      <c r="F43" s="5"/>
      <c r="G43" s="5" t="s">
        <v>42</v>
      </c>
      <c r="H43" s="19"/>
    </row>
  </sheetData>
  <mergeCells count="24">
    <mergeCell ref="H17:H18"/>
    <mergeCell ref="D17:D18"/>
    <mergeCell ref="E17:F17"/>
    <mergeCell ref="A29:B29"/>
    <mergeCell ref="G1:H1"/>
    <mergeCell ref="G9:H9"/>
    <mergeCell ref="G8:H8"/>
    <mergeCell ref="G3:H3"/>
    <mergeCell ref="G4:H4"/>
    <mergeCell ref="G5:H5"/>
    <mergeCell ref="G6:H6"/>
    <mergeCell ref="G7:H7"/>
    <mergeCell ref="A13:H13"/>
    <mergeCell ref="A14:H14"/>
    <mergeCell ref="A15:H15"/>
    <mergeCell ref="A17:A18"/>
    <mergeCell ref="B17:B18"/>
    <mergeCell ref="C17:C18"/>
    <mergeCell ref="G17:G18"/>
    <mergeCell ref="C36:E36"/>
    <mergeCell ref="C30:E30"/>
    <mergeCell ref="C32:E32"/>
    <mergeCell ref="C34:E34"/>
    <mergeCell ref="C19:C28"/>
  </mergeCells>
  <printOptions horizontalCentered="1"/>
  <pageMargins left="0" right="0" top="0.39370078740157483" bottom="0.19685039370078741" header="0.31496062992125984" footer="0.31496062992125984"/>
  <pageSetup scale="63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1"/>
  <sheetViews>
    <sheetView workbookViewId="0">
      <selection activeCell="B4" sqref="B4"/>
    </sheetView>
  </sheetViews>
  <sheetFormatPr defaultRowHeight="14.4" x14ac:dyDescent="0.3"/>
  <cols>
    <col min="1" max="1" width="5.88671875" customWidth="1"/>
    <col min="2" max="2" width="29.33203125" bestFit="1" customWidth="1"/>
    <col min="3" max="3" width="18" bestFit="1" customWidth="1"/>
    <col min="4" max="4" width="25.109375" customWidth="1"/>
    <col min="5" max="5" width="15.33203125" customWidth="1"/>
    <col min="6" max="6" width="16" customWidth="1"/>
  </cols>
  <sheetData>
    <row r="1" spans="1:6" ht="15.6" x14ac:dyDescent="0.3">
      <c r="A1" s="34" t="s">
        <v>0</v>
      </c>
      <c r="B1" s="34" t="s">
        <v>26</v>
      </c>
      <c r="C1" s="34" t="s">
        <v>1</v>
      </c>
      <c r="D1" s="34" t="s">
        <v>24</v>
      </c>
      <c r="E1" s="34" t="s">
        <v>27</v>
      </c>
      <c r="F1" s="34"/>
    </row>
    <row r="2" spans="1:6" ht="31.2" x14ac:dyDescent="0.3">
      <c r="A2" s="34"/>
      <c r="B2" s="34"/>
      <c r="C2" s="34"/>
      <c r="D2" s="34"/>
      <c r="E2" s="23" t="s">
        <v>4</v>
      </c>
      <c r="F2" s="23" t="s">
        <v>29</v>
      </c>
    </row>
    <row r="3" spans="1:6" ht="15.6" x14ac:dyDescent="0.3">
      <c r="A3" s="48" t="s">
        <v>36</v>
      </c>
      <c r="B3" s="49"/>
      <c r="C3" s="49"/>
      <c r="D3" s="49"/>
      <c r="E3" s="49"/>
      <c r="F3" s="50"/>
    </row>
    <row r="4" spans="1:6" ht="62.4" x14ac:dyDescent="0.3">
      <c r="A4" s="26">
        <v>1</v>
      </c>
      <c r="B4" s="29" t="str">
        <f>'мест.бюдж. по всем мероприят.'!B19</f>
        <v>Приобретение и установка спортивного оборудования для спортивной площадки МБУДО "ДЮСШ №1"</v>
      </c>
      <c r="C4" s="34" t="s">
        <v>34</v>
      </c>
      <c r="D4" s="17">
        <f>'мест.бюдж. по всем мероприят.'!D19</f>
        <v>1418000</v>
      </c>
      <c r="E4" s="21">
        <f>'мест.бюдж. по всем мероприят.'!E19</f>
        <v>1290379.96</v>
      </c>
      <c r="F4" s="21">
        <f>'мест.бюдж. по всем мероприят.'!F19</f>
        <v>127620.04</v>
      </c>
    </row>
    <row r="5" spans="1:6" ht="31.2" x14ac:dyDescent="0.3">
      <c r="A5" s="26">
        <v>2</v>
      </c>
      <c r="B5" s="29" t="str">
        <f>'мест.бюдж. по всем мероприят.'!B20</f>
        <v>Обустройство футбольного поля по ул. Толбухина, 5</v>
      </c>
      <c r="C5" s="34"/>
      <c r="D5" s="17">
        <f>'мест.бюдж. по всем мероприят.'!D20</f>
        <v>1300517.5</v>
      </c>
      <c r="E5" s="21">
        <f>'мест.бюдж. по всем мероприят.'!E20</f>
        <v>1183470.8899999999</v>
      </c>
      <c r="F5" s="21">
        <f>'мест.бюдж. по всем мероприят.'!F20</f>
        <v>117046.61</v>
      </c>
    </row>
    <row r="6" spans="1:6" ht="72" customHeight="1" x14ac:dyDescent="0.3">
      <c r="A6" s="26">
        <v>3</v>
      </c>
      <c r="B6" s="30" t="str">
        <f>'мест.бюдж. по всем мероприят.'!B21</f>
        <v>Устройство пешеходной дорожки вдоль дома № 76 по ул. Молотовая и дома № 89 по ул. Интернациональная</v>
      </c>
      <c r="C6" s="34"/>
      <c r="D6" s="17">
        <f>'мест.бюдж. по всем мероприят.'!D21</f>
        <v>1066973.46</v>
      </c>
      <c r="E6" s="21">
        <f>'мест.бюдж. по всем мероприят.'!E21</f>
        <v>970945.82</v>
      </c>
      <c r="F6" s="21">
        <f>'мест.бюдж. по всем мероприят.'!F21</f>
        <v>96027.64</v>
      </c>
    </row>
    <row r="7" spans="1:6" ht="78" x14ac:dyDescent="0.3">
      <c r="A7" s="26">
        <v>4</v>
      </c>
      <c r="B7" s="30" t="str">
        <f>'мест.бюдж. по всем мероприят.'!B22</f>
        <v>Устройство пешеходной дорожки от перекрестка ул. Попова по ул. Жуковского до перекрестка с ул. Энергетиков</v>
      </c>
      <c r="C7" s="34"/>
      <c r="D7" s="17">
        <f>'мест.бюдж. по всем мероприят.'!D22</f>
        <v>3320000</v>
      </c>
      <c r="E7" s="21">
        <f>'мест.бюдж. по всем мероприят.'!E22</f>
        <v>3021199.91</v>
      </c>
      <c r="F7" s="21">
        <f>'мест.бюдж. по всем мероприят.'!F22</f>
        <v>298800.09000000003</v>
      </c>
    </row>
    <row r="8" spans="1:6" ht="109.2" x14ac:dyDescent="0.3">
      <c r="A8" s="26">
        <v>5</v>
      </c>
      <c r="B8" s="30" t="str">
        <f>'мест.бюдж. по всем мероприят.'!B23</f>
        <v>Организация уличного освещения (ул. Желябова; проход до ж/д перехода (ул. Ломоносова, ул. Тимирязева); от ул. Восточная до ул. Российская; ул. Уватова)</v>
      </c>
      <c r="C8" s="34"/>
      <c r="D8" s="17">
        <f>'мест.бюдж. по всем мероприят.'!D23</f>
        <v>1300302.94</v>
      </c>
      <c r="E8" s="21">
        <f>'мест.бюдж. по всем мероприят.'!E23</f>
        <v>1183275.6499999999</v>
      </c>
      <c r="F8" s="21">
        <f>'мест.бюдж. по всем мероприят.'!F23</f>
        <v>117027.29</v>
      </c>
    </row>
    <row r="9" spans="1:6" ht="31.2" x14ac:dyDescent="0.3">
      <c r="A9" s="26">
        <v>6</v>
      </c>
      <c r="B9" s="31" t="str">
        <f>'мест.бюдж. по всем мероприят.'!B24</f>
        <v>Благоустройство соляного источника на о. Варничный</v>
      </c>
      <c r="C9" s="34"/>
      <c r="D9" s="17">
        <f>'мест.бюдж. по всем мероприят.'!D24</f>
        <v>3350713.56</v>
      </c>
      <c r="E9" s="21">
        <f>'мест.бюдж. по всем мероприят.'!E24</f>
        <v>3049149.24</v>
      </c>
      <c r="F9" s="21">
        <f>'мест.бюдж. по всем мероприят.'!F24</f>
        <v>301564.32</v>
      </c>
    </row>
    <row r="10" spans="1:6" ht="31.2" x14ac:dyDescent="0.3">
      <c r="A10" s="26">
        <v>7</v>
      </c>
      <c r="B10" s="30" t="str">
        <f>'мест.бюдж. по всем мероприят.'!B25</f>
        <v>Приобретение и установка стелы на въезде в город</v>
      </c>
      <c r="C10" s="34"/>
      <c r="D10" s="17">
        <f>'мест.бюдж. по всем мероприят.'!D25</f>
        <v>1857389.03</v>
      </c>
      <c r="E10" s="21">
        <f>'мест.бюдж. по всем мероприят.'!E25</f>
        <v>1690223.96</v>
      </c>
      <c r="F10" s="21">
        <f>'мест.бюдж. по всем мероприят.'!F25</f>
        <v>167165.07</v>
      </c>
    </row>
    <row r="11" spans="1:6" ht="15.6" x14ac:dyDescent="0.3">
      <c r="A11" s="45" t="s">
        <v>2</v>
      </c>
      <c r="B11" s="46"/>
      <c r="C11" s="47"/>
      <c r="D11" s="28">
        <f>SUM(D4:D10)</f>
        <v>13613896.49</v>
      </c>
      <c r="E11" s="28">
        <f t="shared" ref="E11:F11" si="0">SUM(E4:E10)</f>
        <v>12388645.43</v>
      </c>
      <c r="F11" s="28">
        <f t="shared" si="0"/>
        <v>1225251.06</v>
      </c>
    </row>
  </sheetData>
  <mergeCells count="8">
    <mergeCell ref="C4:C10"/>
    <mergeCell ref="A11:C11"/>
    <mergeCell ref="A3:F3"/>
    <mergeCell ref="A1:A2"/>
    <mergeCell ref="B1:B2"/>
    <mergeCell ref="C1:C2"/>
    <mergeCell ref="D1:D2"/>
    <mergeCell ref="E1:F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мест.бюдж. по всем мероприят.</vt:lpstr>
      <vt:lpstr>на сайт!!!</vt:lpstr>
      <vt:lpstr>Лист3</vt:lpstr>
      <vt:lpstr>'мест.бюдж. по всем мероприят.'!Область_печати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o.v.horoshih</dc:creator>
  <cp:lastModifiedBy>Андреева Ольга Николаевна</cp:lastModifiedBy>
  <cp:lastPrinted>2025-07-08T01:59:08Z</cp:lastPrinted>
  <dcterms:created xsi:type="dcterms:W3CDTF">2014-04-04T06:56:14Z</dcterms:created>
  <dcterms:modified xsi:type="dcterms:W3CDTF">2025-07-09T01:22:47Z</dcterms:modified>
</cp:coreProperties>
</file>