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server\Общая\Комитет по финансам\! Председатель КФ Егорова Е.Г\Бюджет 2026 год\Постановление-исполнение\2 квартал\"/>
    </mc:Choice>
  </mc:AlternateContent>
  <xr:revisionPtr revIDLastSave="0" documentId="13_ncr:1_{ABEDB219-9EB4-476D-8C64-3113520541FA}" xr6:coauthVersionLast="47" xr6:coauthVersionMax="47" xr10:uidLastSave="{00000000-0000-0000-0000-000000000000}"/>
  <bookViews>
    <workbookView xWindow="-108" yWindow="-108" windowWidth="19416" windowHeight="10416" xr2:uid="{2A1F39C0-7DD9-404E-B480-DF766A5A3409}"/>
  </bookViews>
  <sheets>
    <sheet name="СРБ на год (ФКР)_3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8" i="1"/>
  <c r="P9" i="1"/>
  <c r="P8" i="1" s="1"/>
  <c r="P38" i="1"/>
  <c r="O38" i="1"/>
  <c r="P52" i="1"/>
  <c r="P50" i="1"/>
  <c r="P47" i="1"/>
  <c r="P43" i="1"/>
  <c r="P32" i="1"/>
  <c r="P30" i="1"/>
  <c r="P24" i="1"/>
  <c r="P20" i="1"/>
  <c r="P17" i="1"/>
  <c r="O52" i="1"/>
  <c r="O50" i="1"/>
  <c r="O47" i="1"/>
  <c r="O43" i="1"/>
  <c r="O32" i="1"/>
  <c r="O30" i="1"/>
  <c r="O24" i="1"/>
  <c r="O20" i="1"/>
  <c r="O17" i="1"/>
  <c r="O9" i="1"/>
  <c r="O8" i="1" s="1"/>
  <c r="Q54" i="1"/>
  <c r="Q55" i="1"/>
</calcChain>
</file>

<file path=xl/sharedStrings.xml><?xml version="1.0" encoding="utf-8"?>
<sst xmlns="http://schemas.openxmlformats.org/spreadsheetml/2006/main" count="66" uniqueCount="64">
  <si>
    <t xml:space="preserve"> </t>
  </si>
  <si>
    <t>(расшифровка подписи)</t>
  </si>
  <si>
    <t>Н.А.Павленко</t>
  </si>
  <si>
    <t/>
  </si>
  <si>
    <t>Всего:</t>
  </si>
  <si>
    <t>ВСЕГО расходов: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</si>
  <si>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</si>
  <si>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</si>
  <si>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Другие вопросы в области средств массовой информации</t>
  </si>
  <si>
    <t>СРЕДСТВА МАССОВОЙ ИНФОРМАЦИИ</t>
  </si>
  <si>
    <t>Другие вопросы в области физической культуры и спорта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</si>
  <si>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</si>
  <si>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</si>
  <si>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</si>
  <si>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</si>
  <si>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</si>
  <si>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</si>
  <si>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</si>
  <si>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</si>
  <si>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</si>
  <si>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</si>
  <si>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</si>
  <si>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</si>
  <si>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</si>
  <si>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</si>
  <si>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</si>
  <si>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</si>
  <si>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</si>
  <si>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</si>
  <si>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</si>
  <si>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</si>
  <si>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Прикладные научные исследования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</si>
  <si>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</si>
  <si>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</si>
  <si>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</si>
  <si>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</si>
  <si>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</si>
  <si>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</si>
  <si>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</si>
  <si>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</si>
  <si>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</si>
  <si>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Гражданская оборона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</si>
  <si>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</si>
  <si>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</si>
  <si>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</si>
  <si>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</si>
  <si>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</si>
  <si>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</si>
  <si>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</si>
  <si>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</si>
  <si>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</si>
  <si>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КОСГУ</t>
  </si>
  <si>
    <t>ВР</t>
  </si>
  <si>
    <t>ЦСР</t>
  </si>
  <si>
    <t>ПР</t>
  </si>
  <si>
    <t>РЗ</t>
  </si>
  <si>
    <t>Наименование показателя</t>
  </si>
  <si>
    <t>Единица измерения: руб.</t>
  </si>
  <si>
    <t xml:space="preserve">по ОКЕИ </t>
  </si>
  <si>
    <t>Неисполненные назначения</t>
  </si>
  <si>
    <t xml:space="preserve"> по разделам, подразделам классификации расходов бюджетов</t>
  </si>
  <si>
    <t>Исполнено
на  01.07.2026г.</t>
  </si>
  <si>
    <t>Утвержденные бюджетные назначения
(уточненнные по состоянию 
на 01.07.2026 г.)</t>
  </si>
  <si>
    <t>Исполнение  бюджетных ассигнований бюджета города Усолье-Сибирское за 2 квартал  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</si>
</sst>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\-#,##0.00;0.00"/>
    <numFmt numFmtId="165" formatCode="0000000000"/>
    <numFmt numFmtId="166" formatCode="00"/>
  </numFmts>
  <fonts count="8" x14ac:knownFonts="1"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wrapText="1"/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164" fontId="2" fillId="0" borderId="3" xfId="0" applyNumberFormat="1" applyFont="1" applyBorder="1" applyProtection="1">
      <protection hidden="1"/>
    </xf>
    <xf numFmtId="164" fontId="2" fillId="0" borderId="4" xfId="0" applyNumberFormat="1" applyFont="1" applyBorder="1" applyProtection="1">
      <protection hidden="1"/>
    </xf>
    <xf numFmtId="0" fontId="2" fillId="0" borderId="5" xfId="0" applyFont="1" applyBorder="1" applyAlignment="1" applyProtection="1">
      <alignment horizontal="right"/>
      <protection hidden="1"/>
    </xf>
    <xf numFmtId="0" fontId="0" fillId="0" borderId="3" xfId="0" applyBorder="1" applyProtection="1">
      <protection hidden="1"/>
    </xf>
    <xf numFmtId="0" fontId="3" fillId="0" borderId="3" xfId="0" applyFont="1" applyBorder="1" applyProtection="1">
      <protection hidden="1"/>
    </xf>
    <xf numFmtId="0" fontId="2" fillId="0" borderId="0" xfId="0" applyFont="1" applyProtection="1">
      <protection hidden="1"/>
    </xf>
    <xf numFmtId="164" fontId="2" fillId="0" borderId="7" xfId="0" applyNumberFormat="1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0" fillId="0" borderId="8" xfId="0" applyBorder="1" applyProtection="1">
      <protection hidden="1"/>
    </xf>
    <xf numFmtId="0" fontId="1" fillId="0" borderId="9" xfId="0" applyFont="1" applyBorder="1" applyProtection="1">
      <protection hidden="1"/>
    </xf>
    <xf numFmtId="164" fontId="1" fillId="2" borderId="11" xfId="0" applyNumberFormat="1" applyFont="1" applyFill="1" applyBorder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64" fontId="1" fillId="0" borderId="11" xfId="0" applyNumberFormat="1" applyFont="1" applyBorder="1" applyProtection="1">
      <protection hidden="1"/>
    </xf>
    <xf numFmtId="164" fontId="4" fillId="2" borderId="12" xfId="0" applyNumberFormat="1" applyFont="1" applyFill="1" applyBorder="1" applyProtection="1">
      <protection hidden="1"/>
    </xf>
    <xf numFmtId="164" fontId="4" fillId="2" borderId="11" xfId="0" applyNumberFormat="1" applyFont="1" applyFill="1" applyBorder="1" applyProtection="1">
      <protection hidden="1"/>
    </xf>
    <xf numFmtId="164" fontId="5" fillId="2" borderId="11" xfId="0" applyNumberFormat="1" applyFont="1" applyFill="1" applyBorder="1" applyProtection="1">
      <protection hidden="1"/>
    </xf>
    <xf numFmtId="0" fontId="0" fillId="0" borderId="0" xfId="0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1" fillId="0" borderId="2" xfId="0" applyFont="1" applyBorder="1" applyAlignment="1" applyProtection="1">
      <alignment vertical="top"/>
      <protection hidden="1"/>
    </xf>
    <xf numFmtId="0" fontId="3" fillId="0" borderId="6" xfId="0" applyFont="1" applyBorder="1" applyAlignment="1" applyProtection="1">
      <alignment vertical="top"/>
      <protection hidden="1"/>
    </xf>
    <xf numFmtId="0" fontId="1" fillId="0" borderId="0" xfId="0" applyFont="1" applyAlignment="1" applyProtection="1">
      <alignment vertical="top" wrapText="1"/>
      <protection hidden="1"/>
    </xf>
    <xf numFmtId="0" fontId="1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0" fontId="0" fillId="0" borderId="0" xfId="0" applyAlignment="1" applyProtection="1">
      <alignment horizontal="right"/>
      <protection hidden="1"/>
    </xf>
    <xf numFmtId="164" fontId="2" fillId="0" borderId="8" xfId="0" applyNumberFormat="1" applyFont="1" applyBorder="1" applyProtection="1">
      <protection hidden="1"/>
    </xf>
    <xf numFmtId="164" fontId="4" fillId="2" borderId="7" xfId="0" applyNumberFormat="1" applyFont="1" applyFill="1" applyBorder="1" applyProtection="1"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166" fontId="5" fillId="2" borderId="11" xfId="0" applyNumberFormat="1" applyFont="1" applyFill="1" applyBorder="1" applyProtection="1">
      <protection hidden="1"/>
    </xf>
    <xf numFmtId="164" fontId="5" fillId="0" borderId="11" xfId="0" applyNumberFormat="1" applyFont="1" applyBorder="1" applyProtection="1">
      <protection hidden="1"/>
    </xf>
    <xf numFmtId="166" fontId="1" fillId="2" borderId="11" xfId="0" applyNumberFormat="1" applyFont="1" applyFill="1" applyBorder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10" xfId="0" applyFont="1" applyBorder="1" applyAlignment="1" applyProtection="1">
      <alignment horizontal="center" vertical="top"/>
      <protection hidden="1"/>
    </xf>
    <xf numFmtId="0" fontId="2" fillId="0" borderId="13" xfId="0" applyFont="1" applyBorder="1" applyAlignment="1" applyProtection="1">
      <alignment horizontal="center" vertical="top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1" fillId="0" borderId="0" xfId="0" applyFont="1" applyAlignment="1" applyProtection="1">
      <alignment wrapText="1"/>
      <protection hidden="1"/>
    </xf>
    <xf numFmtId="0" fontId="2" fillId="2" borderId="11" xfId="0" applyFont="1" applyFill="1" applyBorder="1" applyAlignment="1" applyProtection="1">
      <alignment wrapText="1"/>
      <protection hidden="1"/>
    </xf>
    <xf numFmtId="165" fontId="5" fillId="2" borderId="11" xfId="0" applyNumberFormat="1" applyFont="1" applyFill="1" applyBorder="1" applyProtection="1">
      <protection hidden="1"/>
    </xf>
    <xf numFmtId="0" fontId="1" fillId="2" borderId="11" xfId="0" applyFont="1" applyFill="1" applyBorder="1" applyAlignment="1" applyProtection="1">
      <alignment wrapText="1"/>
      <protection hidden="1"/>
    </xf>
    <xf numFmtId="165" fontId="1" fillId="2" borderId="11" xfId="0" applyNumberFormat="1" applyFont="1" applyFill="1" applyBorder="1" applyProtection="1">
      <protection hidden="1"/>
    </xf>
    <xf numFmtId="164" fontId="1" fillId="0" borderId="11" xfId="0" applyNumberFormat="1" applyFont="1" applyBorder="1" applyProtection="1">
      <protection hidden="1"/>
    </xf>
    <xf numFmtId="164" fontId="6" fillId="2" borderId="11" xfId="0" applyNumberFormat="1" applyFont="1" applyFill="1" applyBorder="1" applyProtection="1">
      <protection hidden="1"/>
    </xf>
    <xf numFmtId="164" fontId="1" fillId="0" borderId="11" xfId="0" applyNumberFormat="1" applyFont="1" applyBorder="1" applyProtection="1">
      <protection hidden="1"/>
    </xf>
    <xf numFmtId="164" fontId="6" fillId="2" borderId="11" xfId="0" applyNumberFormat="1" applyFont="1" applyFill="1" applyBorder="1" applyProtection="1">
      <protection hidden="1"/>
    </xf>
    <xf numFmtId="164" fontId="1" fillId="0" borderId="11" xfId="0" applyNumberFormat="1" applyFont="1" applyBorder="1" applyProtection="1">
      <protection hidden="1"/>
    </xf>
    <xf numFmtId="164" fontId="6" fillId="2" borderId="11" xfId="0" applyNumberFormat="1" applyFont="1" applyFill="1" applyBorder="1" applyProtection="1">
      <protection hidden="1"/>
    </xf>
    <xf numFmtId="164" fontId="1" fillId="0" borderId="11" xfId="0" applyNumberFormat="1" applyFont="1" applyBorder="1" applyProtection="1">
      <protection hidden="1"/>
    </xf>
    <xf numFmtId="164" fontId="6" fillId="2" borderId="11" xfId="0" applyNumberFormat="1" applyFont="1" applyFill="1" applyBorder="1" applyProtection="1">
      <protection hidden="1"/>
    </xf>
    <xf numFmtId="164" fontId="1" fillId="0" borderId="11" xfId="0" applyNumberFormat="1" applyFont="1" applyBorder="1" applyProtection="1">
      <protection hidden="1"/>
    </xf>
    <xf numFmtId="164" fontId="6" fillId="2" borderId="11" xfId="0" applyNumberFormat="1" applyFont="1" applyFill="1" applyBorder="1" applyProtection="1">
      <protection hidden="1"/>
    </xf>
    <xf numFmtId="164" fontId="1" fillId="0" borderId="11" xfId="0" applyNumberFormat="1" applyFont="1" applyBorder="1" applyProtection="1">
      <protection hidden="1"/>
    </xf>
    <xf numFmtId="164" fontId="6" fillId="2" borderId="11" xfId="0" applyNumberFormat="1" applyFont="1" applyFill="1" applyBorder="1" applyProtection="1">
      <protection hidden="1"/>
    </xf>
    <xf numFmtId="164" fontId="1" fillId="0" borderId="11" xfId="0" applyNumberFormat="1" applyFont="1" applyBorder="1" applyProtection="1">
      <protection hidden="1"/>
    </xf>
    <xf numFmtId="164" fontId="6" fillId="2" borderId="11" xfId="0" applyNumberFormat="1" applyFont="1" applyFill="1" applyBorder="1" applyProtection="1">
      <protection hidden="1"/>
    </xf>
    <xf numFmtId="164" fontId="1" fillId="0" borderId="11" xfId="0" applyNumberFormat="1" applyFont="1" applyBorder="1" applyProtection="1">
      <protection hidden="1"/>
    </xf>
    <xf numFmtId="164" fontId="6" fillId="2" borderId="11" xfId="0" applyNumberFormat="1" applyFont="1" applyFill="1" applyBorder="1" applyProtection="1">
      <protection hidden="1"/>
    </xf>
    <xf numFmtId="164" fontId="1" fillId="0" borderId="11" xfId="0" applyNumberFormat="1" applyFont="1" applyBorder="1" applyProtection="1">
      <protection hidden="1"/>
    </xf>
    <xf numFmtId="164" fontId="6" fillId="2" borderId="11" xfId="0" applyNumberFormat="1" applyFont="1" applyFill="1" applyBorder="1" applyProtection="1">
      <protection hidden="1"/>
    </xf>
    <xf numFmtId="164" fontId="1" fillId="0" borderId="11" xfId="0" applyNumberFormat="1" applyFont="1" applyBorder="1" applyProtection="1">
      <protection hidden="1"/>
    </xf>
    <xf numFmtId="164" fontId="6" fillId="2" borderId="11" xfId="0" applyNumberFormat="1" applyFont="1" applyFill="1" applyBorder="1" applyProtection="1">
      <protection hidden="1"/>
    </xf>
    <xf numFmtId="164" fontId="1" fillId="0" borderId="14" xfId="0" applyNumberFormat="1" applyFont="1" applyBorder="1" applyProtection="1">
      <protection hidden="1"/>
    </xf>
    <xf numFmtId="164" fontId="6" fillId="2" borderId="14" xfId="0" applyNumberFormat="1" applyFont="1" applyFill="1" applyBorder="1" applyProtection="1"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02DF8-4BC4-4A9C-91B2-19619F66728A}">
  <sheetPr>
    <pageSetUpPr fitToPage="1"/>
  </sheetPr>
  <dimension ref="A1:R62"/>
  <sheetViews>
    <sheetView showGridLines="0" tabSelected="1" view="pageBreakPreview" topLeftCell="A31" zoomScale="60" zoomScaleNormal="100" workbookViewId="0">
      <selection activeCell="Q10" sqref="Q10"/>
    </sheetView>
  </sheetViews>
  <sheetFormatPr defaultColWidth="9.109375" defaultRowHeight="13.2" x14ac:dyDescent="0.25"/>
  <cols>
    <col min="1" max="1" width="1.5546875" customWidth="1"/>
    <col min="2" max="2" width="2.44140625" customWidth="1"/>
    <col min="3" max="3" width="40.6640625" style="29" customWidth="1"/>
    <col min="4" max="9" width="0" hidden="1" customWidth="1"/>
    <col min="10" max="10" width="8.109375" customWidth="1"/>
    <col min="11" max="11" width="7" customWidth="1"/>
    <col min="12" max="14" width="0" hidden="1" customWidth="1"/>
    <col min="15" max="15" width="16.21875" customWidth="1"/>
    <col min="16" max="16" width="14.44140625" customWidth="1"/>
    <col min="17" max="17" width="13" customWidth="1"/>
    <col min="18" max="18" width="3.77734375" customWidth="1"/>
    <col min="19" max="24" width="12.77734375" customWidth="1"/>
    <col min="25" max="228" width="9.109375" customWidth="1"/>
  </cols>
  <sheetData>
    <row r="1" spans="1:18" ht="12.75" customHeight="1" x14ac:dyDescent="0.25">
      <c r="A1" s="1"/>
      <c r="B1" s="1"/>
      <c r="C1" s="23"/>
      <c r="D1" s="1"/>
      <c r="E1" s="1"/>
      <c r="F1" s="1"/>
      <c r="G1" s="1"/>
      <c r="H1" s="1"/>
      <c r="I1" s="1"/>
      <c r="J1" s="1"/>
      <c r="K1" s="1"/>
      <c r="L1" s="1"/>
      <c r="M1" s="1"/>
      <c r="N1" s="18"/>
      <c r="O1" s="3"/>
      <c r="P1" s="1"/>
      <c r="Q1" s="1"/>
      <c r="R1" s="1"/>
    </row>
    <row r="2" spans="1:18" ht="12.75" customHeight="1" x14ac:dyDescent="0.25">
      <c r="A2" s="1"/>
      <c r="B2" s="1"/>
      <c r="C2" s="23"/>
      <c r="D2" s="1"/>
      <c r="E2" s="1"/>
      <c r="F2" s="1"/>
      <c r="G2" s="1"/>
      <c r="H2" s="1"/>
      <c r="I2" s="1"/>
      <c r="J2" s="1"/>
      <c r="K2" s="1"/>
      <c r="L2" s="1"/>
      <c r="M2" s="1"/>
      <c r="N2" s="18"/>
      <c r="O2" s="3"/>
      <c r="P2" s="1"/>
      <c r="Q2" s="1"/>
      <c r="R2" s="1"/>
    </row>
    <row r="3" spans="1:18" ht="12.75" customHeight="1" x14ac:dyDescent="0.25">
      <c r="A3" s="70" t="s">
        <v>63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1"/>
    </row>
    <row r="4" spans="1:18" ht="12.75" customHeight="1" x14ac:dyDescent="0.25">
      <c r="A4" s="38" t="s">
        <v>60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1"/>
    </row>
    <row r="5" spans="1:18" ht="12.75" customHeight="1" x14ac:dyDescent="0.25">
      <c r="A5" s="2"/>
      <c r="B5" s="1"/>
      <c r="C5" s="23"/>
      <c r="D5" s="1"/>
      <c r="E5" s="1"/>
      <c r="F5" s="1"/>
      <c r="G5" s="1"/>
      <c r="H5" s="1"/>
      <c r="I5" s="1"/>
      <c r="J5" s="1"/>
      <c r="K5" s="1"/>
      <c r="L5" s="1"/>
      <c r="M5" s="1"/>
      <c r="N5" s="18" t="s">
        <v>58</v>
      </c>
      <c r="O5" s="3"/>
      <c r="P5" s="1"/>
      <c r="Q5" s="1"/>
      <c r="R5" s="1"/>
    </row>
    <row r="6" spans="1:18" ht="11.25" customHeight="1" x14ac:dyDescent="0.25">
      <c r="A6" s="12"/>
      <c r="B6" s="12"/>
      <c r="C6" s="24"/>
      <c r="D6" s="12"/>
      <c r="E6" s="12"/>
      <c r="F6" s="12"/>
      <c r="G6" s="12"/>
      <c r="H6" s="12"/>
      <c r="I6" s="12"/>
      <c r="J6" s="1"/>
      <c r="K6" s="12"/>
      <c r="L6" s="12"/>
      <c r="M6" s="12"/>
      <c r="N6" s="12"/>
      <c r="O6" s="12"/>
      <c r="P6" s="1"/>
      <c r="Q6" s="30" t="s">
        <v>57</v>
      </c>
      <c r="R6" s="1"/>
    </row>
    <row r="7" spans="1:18" ht="73.8" customHeight="1" x14ac:dyDescent="0.25">
      <c r="A7" s="12"/>
      <c r="B7" s="39" t="s">
        <v>56</v>
      </c>
      <c r="C7" s="40"/>
      <c r="D7" s="33"/>
      <c r="E7" s="33"/>
      <c r="F7" s="33"/>
      <c r="G7" s="33"/>
      <c r="H7" s="33"/>
      <c r="I7" s="33"/>
      <c r="J7" s="34" t="s">
        <v>55</v>
      </c>
      <c r="K7" s="34" t="s">
        <v>54</v>
      </c>
      <c r="L7" s="34" t="s">
        <v>53</v>
      </c>
      <c r="M7" s="34" t="s">
        <v>52</v>
      </c>
      <c r="N7" s="34" t="s">
        <v>51</v>
      </c>
      <c r="O7" s="69" t="s">
        <v>62</v>
      </c>
      <c r="P7" s="69" t="s">
        <v>61</v>
      </c>
      <c r="Q7" s="34" t="s">
        <v>59</v>
      </c>
      <c r="R7" s="1"/>
    </row>
    <row r="8" spans="1:18" ht="12.75" customHeight="1" x14ac:dyDescent="0.25">
      <c r="A8" s="2"/>
      <c r="B8" s="43" t="s">
        <v>5</v>
      </c>
      <c r="C8" s="43"/>
      <c r="D8" s="43"/>
      <c r="E8" s="43"/>
      <c r="F8" s="43"/>
      <c r="G8" s="43"/>
      <c r="H8" s="43"/>
      <c r="I8" s="43"/>
      <c r="J8" s="35">
        <v>0</v>
      </c>
      <c r="K8" s="35">
        <v>0</v>
      </c>
      <c r="L8" s="44"/>
      <c r="M8" s="44"/>
      <c r="N8" s="44"/>
      <c r="O8" s="22">
        <f>O9+O17+O20+O24+O30+O32+O38+O43+O47+O50+O52+O41</f>
        <v>4008891386.4200001</v>
      </c>
      <c r="P8" s="22">
        <f t="shared" ref="P8:Q8" si="0">P9+P17+P20+P24+P30+P32+P38+P43+P47+P50+P52+P41</f>
        <v>2141244254.6900001</v>
      </c>
      <c r="Q8" s="22">
        <f>O8-P8</f>
        <v>1867647131.73</v>
      </c>
      <c r="R8" s="1"/>
    </row>
    <row r="9" spans="1:18" ht="12.75" customHeight="1" x14ac:dyDescent="0.25">
      <c r="A9" s="2"/>
      <c r="B9" s="43" t="s">
        <v>50</v>
      </c>
      <c r="C9" s="43"/>
      <c r="D9" s="43"/>
      <c r="E9" s="43"/>
      <c r="F9" s="43"/>
      <c r="G9" s="43"/>
      <c r="H9" s="43"/>
      <c r="I9" s="43"/>
      <c r="J9" s="35">
        <v>1</v>
      </c>
      <c r="K9" s="35">
        <v>0</v>
      </c>
      <c r="L9" s="44"/>
      <c r="M9" s="44"/>
      <c r="N9" s="44"/>
      <c r="O9" s="22">
        <f>O10+O11+O12+O13+O14+O15+O16</f>
        <v>422383760.01999998</v>
      </c>
      <c r="P9" s="22">
        <f t="shared" ref="P9:Q9" si="1">P10+P11+P12+P13+P14+P15+P16</f>
        <v>201304505.42000002</v>
      </c>
      <c r="Q9" s="22">
        <f t="shared" ref="Q9:Q53" si="2">O9-P9</f>
        <v>221079254.59999996</v>
      </c>
      <c r="R9" s="1"/>
    </row>
    <row r="10" spans="1:18" ht="32.25" customHeight="1" x14ac:dyDescent="0.25">
      <c r="A10" s="2"/>
      <c r="B10" s="45" t="s">
        <v>49</v>
      </c>
      <c r="C10" s="45"/>
      <c r="D10" s="45"/>
      <c r="E10" s="45"/>
      <c r="F10" s="45"/>
      <c r="G10" s="45"/>
      <c r="H10" s="45"/>
      <c r="I10" s="45"/>
      <c r="J10" s="37">
        <v>1</v>
      </c>
      <c r="K10" s="37">
        <v>2</v>
      </c>
      <c r="L10" s="46"/>
      <c r="M10" s="46"/>
      <c r="N10" s="46"/>
      <c r="O10" s="48">
        <v>5339641.3099999996</v>
      </c>
      <c r="P10" s="47">
        <v>2211746.9900000002</v>
      </c>
      <c r="Q10" s="21">
        <f t="shared" si="2"/>
        <v>3127894.3199999994</v>
      </c>
      <c r="R10" s="1"/>
    </row>
    <row r="11" spans="1:18" ht="42.75" customHeight="1" x14ac:dyDescent="0.25">
      <c r="A11" s="2"/>
      <c r="B11" s="45" t="s">
        <v>48</v>
      </c>
      <c r="C11" s="45"/>
      <c r="D11" s="45"/>
      <c r="E11" s="45"/>
      <c r="F11" s="45"/>
      <c r="G11" s="45"/>
      <c r="H11" s="45"/>
      <c r="I11" s="45"/>
      <c r="J11" s="37">
        <v>1</v>
      </c>
      <c r="K11" s="37">
        <v>3</v>
      </c>
      <c r="L11" s="46"/>
      <c r="M11" s="46"/>
      <c r="N11" s="46"/>
      <c r="O11" s="48">
        <v>5286621.97</v>
      </c>
      <c r="P11" s="47">
        <v>2478855.37</v>
      </c>
      <c r="Q11" s="21">
        <f t="shared" si="2"/>
        <v>2807766.5999999996</v>
      </c>
      <c r="R11" s="1"/>
    </row>
    <row r="12" spans="1:18" ht="42.75" customHeight="1" x14ac:dyDescent="0.25">
      <c r="A12" s="2"/>
      <c r="B12" s="45" t="s">
        <v>47</v>
      </c>
      <c r="C12" s="45"/>
      <c r="D12" s="45"/>
      <c r="E12" s="45"/>
      <c r="F12" s="45"/>
      <c r="G12" s="45"/>
      <c r="H12" s="45"/>
      <c r="I12" s="45"/>
      <c r="J12" s="37">
        <v>1</v>
      </c>
      <c r="K12" s="37">
        <v>4</v>
      </c>
      <c r="L12" s="46"/>
      <c r="M12" s="46"/>
      <c r="N12" s="46"/>
      <c r="O12" s="48">
        <v>211459981.16</v>
      </c>
      <c r="P12" s="47">
        <v>98156703.969999999</v>
      </c>
      <c r="Q12" s="21">
        <f t="shared" si="2"/>
        <v>113303277.19</v>
      </c>
      <c r="R12" s="1"/>
    </row>
    <row r="13" spans="1:18" ht="12.75" customHeight="1" x14ac:dyDescent="0.25">
      <c r="A13" s="2"/>
      <c r="B13" s="45" t="s">
        <v>46</v>
      </c>
      <c r="C13" s="45"/>
      <c r="D13" s="45"/>
      <c r="E13" s="45"/>
      <c r="F13" s="45"/>
      <c r="G13" s="45"/>
      <c r="H13" s="45"/>
      <c r="I13" s="45"/>
      <c r="J13" s="37">
        <v>1</v>
      </c>
      <c r="K13" s="37">
        <v>5</v>
      </c>
      <c r="L13" s="46"/>
      <c r="M13" s="46"/>
      <c r="N13" s="46"/>
      <c r="O13" s="48">
        <v>291200</v>
      </c>
      <c r="P13" s="47">
        <v>284882.09999999998</v>
      </c>
      <c r="Q13" s="21">
        <f t="shared" si="2"/>
        <v>6317.9000000000233</v>
      </c>
      <c r="R13" s="1"/>
    </row>
    <row r="14" spans="1:18" ht="32.25" customHeight="1" x14ac:dyDescent="0.25">
      <c r="A14" s="2"/>
      <c r="B14" s="45" t="s">
        <v>45</v>
      </c>
      <c r="C14" s="45"/>
      <c r="D14" s="45"/>
      <c r="E14" s="45"/>
      <c r="F14" s="45"/>
      <c r="G14" s="45"/>
      <c r="H14" s="45"/>
      <c r="I14" s="45"/>
      <c r="J14" s="37">
        <v>1</v>
      </c>
      <c r="K14" s="37">
        <v>6</v>
      </c>
      <c r="L14" s="46"/>
      <c r="M14" s="46"/>
      <c r="N14" s="46"/>
      <c r="O14" s="48">
        <v>31397414.449999999</v>
      </c>
      <c r="P14" s="47">
        <v>15051301.01</v>
      </c>
      <c r="Q14" s="21">
        <f t="shared" si="2"/>
        <v>16346113.439999999</v>
      </c>
      <c r="R14" s="1"/>
    </row>
    <row r="15" spans="1:18" ht="12.75" customHeight="1" x14ac:dyDescent="0.25">
      <c r="A15" s="2"/>
      <c r="B15" s="45" t="s">
        <v>44</v>
      </c>
      <c r="C15" s="45"/>
      <c r="D15" s="45"/>
      <c r="E15" s="45"/>
      <c r="F15" s="45"/>
      <c r="G15" s="45"/>
      <c r="H15" s="45"/>
      <c r="I15" s="45"/>
      <c r="J15" s="37">
        <v>1</v>
      </c>
      <c r="K15" s="37">
        <v>11</v>
      </c>
      <c r="L15" s="46"/>
      <c r="M15" s="46"/>
      <c r="N15" s="46"/>
      <c r="O15" s="48">
        <v>4962867.75</v>
      </c>
      <c r="P15" s="47">
        <v>0</v>
      </c>
      <c r="Q15" s="21">
        <f t="shared" si="2"/>
        <v>4962867.75</v>
      </c>
      <c r="R15" s="1"/>
    </row>
    <row r="16" spans="1:18" ht="12.75" customHeight="1" x14ac:dyDescent="0.25">
      <c r="A16" s="2"/>
      <c r="B16" s="45" t="s">
        <v>43</v>
      </c>
      <c r="C16" s="45"/>
      <c r="D16" s="45"/>
      <c r="E16" s="45"/>
      <c r="F16" s="45"/>
      <c r="G16" s="45"/>
      <c r="H16" s="45"/>
      <c r="I16" s="45"/>
      <c r="J16" s="37">
        <v>1</v>
      </c>
      <c r="K16" s="37">
        <v>13</v>
      </c>
      <c r="L16" s="46"/>
      <c r="M16" s="46"/>
      <c r="N16" s="46"/>
      <c r="O16" s="48">
        <v>163646033.38</v>
      </c>
      <c r="P16" s="47">
        <v>83121015.980000004</v>
      </c>
      <c r="Q16" s="21">
        <f t="shared" si="2"/>
        <v>80525017.399999991</v>
      </c>
      <c r="R16" s="1"/>
    </row>
    <row r="17" spans="1:18" ht="21.75" customHeight="1" x14ac:dyDescent="0.25">
      <c r="A17" s="2"/>
      <c r="B17" s="43" t="s">
        <v>42</v>
      </c>
      <c r="C17" s="43"/>
      <c r="D17" s="43"/>
      <c r="E17" s="43"/>
      <c r="F17" s="43"/>
      <c r="G17" s="43"/>
      <c r="H17" s="43"/>
      <c r="I17" s="43"/>
      <c r="J17" s="35">
        <v>3</v>
      </c>
      <c r="K17" s="35">
        <v>0</v>
      </c>
      <c r="L17" s="44"/>
      <c r="M17" s="44"/>
      <c r="N17" s="44"/>
      <c r="O17" s="22">
        <f>O18+O19</f>
        <v>37236960.640000001</v>
      </c>
      <c r="P17" s="22">
        <f t="shared" ref="P17:Q17" si="3">P18+P19</f>
        <v>16984226.359999999</v>
      </c>
      <c r="Q17" s="22">
        <f t="shared" si="2"/>
        <v>20252734.280000001</v>
      </c>
      <c r="R17" s="1"/>
    </row>
    <row r="18" spans="1:18" ht="12.75" customHeight="1" x14ac:dyDescent="0.25">
      <c r="A18" s="2"/>
      <c r="B18" s="45" t="s">
        <v>41</v>
      </c>
      <c r="C18" s="45"/>
      <c r="D18" s="45"/>
      <c r="E18" s="45"/>
      <c r="F18" s="45"/>
      <c r="G18" s="45"/>
      <c r="H18" s="45"/>
      <c r="I18" s="45"/>
      <c r="J18" s="37">
        <v>3</v>
      </c>
      <c r="K18" s="37">
        <v>9</v>
      </c>
      <c r="L18" s="46"/>
      <c r="M18" s="46"/>
      <c r="N18" s="46"/>
      <c r="O18" s="50">
        <v>36843960.640000001</v>
      </c>
      <c r="P18" s="49">
        <v>16746282.390000001</v>
      </c>
      <c r="Q18" s="21">
        <f t="shared" si="2"/>
        <v>20097678.25</v>
      </c>
      <c r="R18" s="1"/>
    </row>
    <row r="19" spans="1:18" ht="21.75" customHeight="1" x14ac:dyDescent="0.25">
      <c r="A19" s="2"/>
      <c r="B19" s="45" t="s">
        <v>40</v>
      </c>
      <c r="C19" s="45"/>
      <c r="D19" s="45"/>
      <c r="E19" s="45"/>
      <c r="F19" s="45"/>
      <c r="G19" s="45"/>
      <c r="H19" s="45"/>
      <c r="I19" s="45"/>
      <c r="J19" s="37">
        <v>3</v>
      </c>
      <c r="K19" s="37">
        <v>14</v>
      </c>
      <c r="L19" s="46"/>
      <c r="M19" s="46"/>
      <c r="N19" s="46"/>
      <c r="O19" s="50">
        <v>393000</v>
      </c>
      <c r="P19" s="49">
        <v>237943.97</v>
      </c>
      <c r="Q19" s="21">
        <f t="shared" si="2"/>
        <v>155056.03</v>
      </c>
      <c r="R19" s="1"/>
    </row>
    <row r="20" spans="1:18" ht="12.75" customHeight="1" x14ac:dyDescent="0.25">
      <c r="A20" s="2"/>
      <c r="B20" s="43" t="s">
        <v>39</v>
      </c>
      <c r="C20" s="43"/>
      <c r="D20" s="43"/>
      <c r="E20" s="43"/>
      <c r="F20" s="43"/>
      <c r="G20" s="43"/>
      <c r="H20" s="43"/>
      <c r="I20" s="43"/>
      <c r="J20" s="35">
        <v>4</v>
      </c>
      <c r="K20" s="35">
        <v>0</v>
      </c>
      <c r="L20" s="44"/>
      <c r="M20" s="44"/>
      <c r="N20" s="44"/>
      <c r="O20" s="22">
        <f>O21+O22+O23</f>
        <v>506756339.14999998</v>
      </c>
      <c r="P20" s="22">
        <f t="shared" ref="P20:Q20" si="4">P21+P22+P23</f>
        <v>238023242.94</v>
      </c>
      <c r="Q20" s="22">
        <f t="shared" si="2"/>
        <v>268733096.20999998</v>
      </c>
      <c r="R20" s="1"/>
    </row>
    <row r="21" spans="1:18" ht="12.75" customHeight="1" x14ac:dyDescent="0.25">
      <c r="A21" s="2"/>
      <c r="B21" s="45" t="s">
        <v>38</v>
      </c>
      <c r="C21" s="45"/>
      <c r="D21" s="45"/>
      <c r="E21" s="45"/>
      <c r="F21" s="45"/>
      <c r="G21" s="45"/>
      <c r="H21" s="45"/>
      <c r="I21" s="45"/>
      <c r="J21" s="37">
        <v>4</v>
      </c>
      <c r="K21" s="37">
        <v>8</v>
      </c>
      <c r="L21" s="46"/>
      <c r="M21" s="46"/>
      <c r="N21" s="46"/>
      <c r="O21" s="52">
        <v>25960964.129999999</v>
      </c>
      <c r="P21" s="51">
        <v>9816457.4399999995</v>
      </c>
      <c r="Q21" s="21">
        <f t="shared" si="2"/>
        <v>16144506.689999999</v>
      </c>
      <c r="R21" s="1"/>
    </row>
    <row r="22" spans="1:18" ht="12.75" customHeight="1" x14ac:dyDescent="0.25">
      <c r="A22" s="2"/>
      <c r="B22" s="45" t="s">
        <v>37</v>
      </c>
      <c r="C22" s="45"/>
      <c r="D22" s="45"/>
      <c r="E22" s="45"/>
      <c r="F22" s="45"/>
      <c r="G22" s="45"/>
      <c r="H22" s="45"/>
      <c r="I22" s="45"/>
      <c r="J22" s="37">
        <v>4</v>
      </c>
      <c r="K22" s="37">
        <v>9</v>
      </c>
      <c r="L22" s="46"/>
      <c r="M22" s="46"/>
      <c r="N22" s="46"/>
      <c r="O22" s="52">
        <v>451884738.07999998</v>
      </c>
      <c r="P22" s="51">
        <v>215600116.97</v>
      </c>
      <c r="Q22" s="21">
        <f t="shared" si="2"/>
        <v>236284621.10999998</v>
      </c>
      <c r="R22" s="1"/>
    </row>
    <row r="23" spans="1:18" ht="12.75" customHeight="1" x14ac:dyDescent="0.25">
      <c r="A23" s="2"/>
      <c r="B23" s="45" t="s">
        <v>36</v>
      </c>
      <c r="C23" s="45"/>
      <c r="D23" s="45"/>
      <c r="E23" s="45"/>
      <c r="F23" s="45"/>
      <c r="G23" s="45"/>
      <c r="H23" s="45"/>
      <c r="I23" s="45"/>
      <c r="J23" s="37">
        <v>4</v>
      </c>
      <c r="K23" s="37">
        <v>12</v>
      </c>
      <c r="L23" s="46"/>
      <c r="M23" s="46"/>
      <c r="N23" s="46"/>
      <c r="O23" s="52">
        <v>28910636.940000001</v>
      </c>
      <c r="P23" s="51">
        <v>12606668.529999999</v>
      </c>
      <c r="Q23" s="21">
        <f t="shared" si="2"/>
        <v>16303968.410000002</v>
      </c>
      <c r="R23" s="1"/>
    </row>
    <row r="24" spans="1:18" ht="12.75" customHeight="1" x14ac:dyDescent="0.25">
      <c r="A24" s="2"/>
      <c r="B24" s="43" t="s">
        <v>35</v>
      </c>
      <c r="C24" s="43"/>
      <c r="D24" s="43"/>
      <c r="E24" s="43"/>
      <c r="F24" s="43"/>
      <c r="G24" s="43"/>
      <c r="H24" s="43"/>
      <c r="I24" s="43"/>
      <c r="J24" s="35">
        <v>5</v>
      </c>
      <c r="K24" s="35">
        <v>0</v>
      </c>
      <c r="L24" s="44"/>
      <c r="M24" s="44"/>
      <c r="N24" s="44"/>
      <c r="O24" s="22">
        <f>O25+O26+O27+O28+O29</f>
        <v>356251225.94999999</v>
      </c>
      <c r="P24" s="22">
        <f t="shared" ref="P24:Q24" si="5">P25+P26+P27+P28+P29</f>
        <v>97940223.379999995</v>
      </c>
      <c r="Q24" s="22">
        <f t="shared" si="2"/>
        <v>258311002.56999999</v>
      </c>
      <c r="R24" s="1"/>
    </row>
    <row r="25" spans="1:18" ht="12.75" customHeight="1" x14ac:dyDescent="0.25">
      <c r="A25" s="2"/>
      <c r="B25" s="45" t="s">
        <v>34</v>
      </c>
      <c r="C25" s="45"/>
      <c r="D25" s="45"/>
      <c r="E25" s="45"/>
      <c r="F25" s="45"/>
      <c r="G25" s="45"/>
      <c r="H25" s="45"/>
      <c r="I25" s="45"/>
      <c r="J25" s="37">
        <v>5</v>
      </c>
      <c r="K25" s="37">
        <v>1</v>
      </c>
      <c r="L25" s="46"/>
      <c r="M25" s="46"/>
      <c r="N25" s="46"/>
      <c r="O25" s="54">
        <v>89794958.859999999</v>
      </c>
      <c r="P25" s="53">
        <v>23482405.09</v>
      </c>
      <c r="Q25" s="21">
        <f t="shared" si="2"/>
        <v>66312553.769999996</v>
      </c>
      <c r="R25" s="1"/>
    </row>
    <row r="26" spans="1:18" ht="12.75" customHeight="1" x14ac:dyDescent="0.25">
      <c r="A26" s="2"/>
      <c r="B26" s="45" t="s">
        <v>33</v>
      </c>
      <c r="C26" s="45"/>
      <c r="D26" s="45"/>
      <c r="E26" s="45"/>
      <c r="F26" s="45"/>
      <c r="G26" s="45"/>
      <c r="H26" s="45"/>
      <c r="I26" s="45"/>
      <c r="J26" s="37">
        <v>5</v>
      </c>
      <c r="K26" s="37">
        <v>2</v>
      </c>
      <c r="L26" s="46"/>
      <c r="M26" s="46"/>
      <c r="N26" s="46"/>
      <c r="O26" s="54">
        <v>32602781.780000001</v>
      </c>
      <c r="P26" s="53">
        <v>32602781.780000001</v>
      </c>
      <c r="Q26" s="21">
        <f t="shared" si="2"/>
        <v>0</v>
      </c>
      <c r="R26" s="1"/>
    </row>
    <row r="27" spans="1:18" ht="12.75" customHeight="1" x14ac:dyDescent="0.25">
      <c r="A27" s="2"/>
      <c r="B27" s="45" t="s">
        <v>32</v>
      </c>
      <c r="C27" s="45"/>
      <c r="D27" s="45"/>
      <c r="E27" s="45"/>
      <c r="F27" s="45"/>
      <c r="G27" s="45"/>
      <c r="H27" s="45"/>
      <c r="I27" s="45"/>
      <c r="J27" s="37">
        <v>5</v>
      </c>
      <c r="K27" s="37">
        <v>3</v>
      </c>
      <c r="L27" s="46"/>
      <c r="M27" s="46"/>
      <c r="N27" s="46"/>
      <c r="O27" s="54">
        <v>195254832.84999999</v>
      </c>
      <c r="P27" s="53">
        <v>29056473.66</v>
      </c>
      <c r="Q27" s="21">
        <f t="shared" si="2"/>
        <v>166198359.19</v>
      </c>
      <c r="R27" s="1"/>
    </row>
    <row r="28" spans="1:18" ht="21.75" customHeight="1" x14ac:dyDescent="0.25">
      <c r="A28" s="2"/>
      <c r="B28" s="45" t="s">
        <v>31</v>
      </c>
      <c r="C28" s="45"/>
      <c r="D28" s="45"/>
      <c r="E28" s="45"/>
      <c r="F28" s="45"/>
      <c r="G28" s="45"/>
      <c r="H28" s="45"/>
      <c r="I28" s="45"/>
      <c r="J28" s="37">
        <v>5</v>
      </c>
      <c r="K28" s="37">
        <v>4</v>
      </c>
      <c r="L28" s="46"/>
      <c r="M28" s="46"/>
      <c r="N28" s="46"/>
      <c r="O28" s="54">
        <v>698505</v>
      </c>
      <c r="P28" s="53">
        <v>0</v>
      </c>
      <c r="Q28" s="21">
        <f t="shared" si="2"/>
        <v>698505</v>
      </c>
      <c r="R28" s="1"/>
    </row>
    <row r="29" spans="1:18" ht="21.75" customHeight="1" x14ac:dyDescent="0.25">
      <c r="A29" s="2"/>
      <c r="B29" s="45" t="s">
        <v>30</v>
      </c>
      <c r="C29" s="45"/>
      <c r="D29" s="45"/>
      <c r="E29" s="45"/>
      <c r="F29" s="45"/>
      <c r="G29" s="45"/>
      <c r="H29" s="45"/>
      <c r="I29" s="45"/>
      <c r="J29" s="37">
        <v>5</v>
      </c>
      <c r="K29" s="37">
        <v>5</v>
      </c>
      <c r="L29" s="46"/>
      <c r="M29" s="46"/>
      <c r="N29" s="46"/>
      <c r="O29" s="54">
        <v>37900147.460000001</v>
      </c>
      <c r="P29" s="53">
        <v>12798562.85</v>
      </c>
      <c r="Q29" s="21">
        <f t="shared" si="2"/>
        <v>25101584.609999999</v>
      </c>
      <c r="R29" s="1"/>
    </row>
    <row r="30" spans="1:18" ht="12.75" customHeight="1" x14ac:dyDescent="0.25">
      <c r="A30" s="2"/>
      <c r="B30" s="43" t="s">
        <v>29</v>
      </c>
      <c r="C30" s="43"/>
      <c r="D30" s="43"/>
      <c r="E30" s="43"/>
      <c r="F30" s="43"/>
      <c r="G30" s="43"/>
      <c r="H30" s="43"/>
      <c r="I30" s="43"/>
      <c r="J30" s="35">
        <v>6</v>
      </c>
      <c r="K30" s="35">
        <v>0</v>
      </c>
      <c r="L30" s="44"/>
      <c r="M30" s="44"/>
      <c r="N30" s="44"/>
      <c r="O30" s="22">
        <f>O31</f>
        <v>26351016.050000001</v>
      </c>
      <c r="P30" s="22">
        <f t="shared" ref="P30:Q30" si="6">P31</f>
        <v>5650701.4900000002</v>
      </c>
      <c r="Q30" s="21">
        <f t="shared" si="2"/>
        <v>20700314.560000002</v>
      </c>
      <c r="R30" s="1"/>
    </row>
    <row r="31" spans="1:18" ht="12.75" customHeight="1" x14ac:dyDescent="0.25">
      <c r="A31" s="2"/>
      <c r="B31" s="45" t="s">
        <v>28</v>
      </c>
      <c r="C31" s="45"/>
      <c r="D31" s="45"/>
      <c r="E31" s="45"/>
      <c r="F31" s="45"/>
      <c r="G31" s="45"/>
      <c r="H31" s="45"/>
      <c r="I31" s="45"/>
      <c r="J31" s="37">
        <v>6</v>
      </c>
      <c r="K31" s="37">
        <v>5</v>
      </c>
      <c r="L31" s="46"/>
      <c r="M31" s="46"/>
      <c r="N31" s="46"/>
      <c r="O31" s="56">
        <v>26351016.050000001</v>
      </c>
      <c r="P31" s="55">
        <v>5650701.4900000002</v>
      </c>
      <c r="Q31" s="21">
        <f t="shared" si="2"/>
        <v>20700314.560000002</v>
      </c>
      <c r="R31" s="1"/>
    </row>
    <row r="32" spans="1:18" ht="12.75" customHeight="1" x14ac:dyDescent="0.25">
      <c r="A32" s="2"/>
      <c r="B32" s="43" t="s">
        <v>27</v>
      </c>
      <c r="C32" s="43"/>
      <c r="D32" s="43"/>
      <c r="E32" s="43"/>
      <c r="F32" s="43"/>
      <c r="G32" s="43"/>
      <c r="H32" s="43"/>
      <c r="I32" s="43"/>
      <c r="J32" s="35">
        <v>7</v>
      </c>
      <c r="K32" s="35">
        <v>0</v>
      </c>
      <c r="L32" s="44"/>
      <c r="M32" s="44"/>
      <c r="N32" s="44"/>
      <c r="O32" s="22">
        <f>O33+O34+O35+O36+O37</f>
        <v>2228886006.8400002</v>
      </c>
      <c r="P32" s="22">
        <f t="shared" ref="P32:Q32" si="7">P33+P34+P35+P36+P37</f>
        <v>1368347956.9300001</v>
      </c>
      <c r="Q32" s="22">
        <f t="shared" si="2"/>
        <v>860538049.91000009</v>
      </c>
      <c r="R32" s="1"/>
    </row>
    <row r="33" spans="1:18" ht="12.75" customHeight="1" x14ac:dyDescent="0.25">
      <c r="A33" s="2"/>
      <c r="B33" s="45" t="s">
        <v>26</v>
      </c>
      <c r="C33" s="45"/>
      <c r="D33" s="45"/>
      <c r="E33" s="45"/>
      <c r="F33" s="45"/>
      <c r="G33" s="45"/>
      <c r="H33" s="45"/>
      <c r="I33" s="45"/>
      <c r="J33" s="37">
        <v>7</v>
      </c>
      <c r="K33" s="37">
        <v>1</v>
      </c>
      <c r="L33" s="46"/>
      <c r="M33" s="46"/>
      <c r="N33" s="46"/>
      <c r="O33" s="58">
        <v>886446133.88999999</v>
      </c>
      <c r="P33" s="57">
        <v>545009074.88999999</v>
      </c>
      <c r="Q33" s="21">
        <f t="shared" si="2"/>
        <v>341437059</v>
      </c>
      <c r="R33" s="1"/>
    </row>
    <row r="34" spans="1:18" ht="12.75" customHeight="1" x14ac:dyDescent="0.25">
      <c r="A34" s="2"/>
      <c r="B34" s="45" t="s">
        <v>25</v>
      </c>
      <c r="C34" s="45"/>
      <c r="D34" s="45"/>
      <c r="E34" s="45"/>
      <c r="F34" s="45"/>
      <c r="G34" s="45"/>
      <c r="H34" s="45"/>
      <c r="I34" s="45"/>
      <c r="J34" s="37">
        <v>7</v>
      </c>
      <c r="K34" s="37">
        <v>2</v>
      </c>
      <c r="L34" s="46"/>
      <c r="M34" s="46"/>
      <c r="N34" s="46"/>
      <c r="O34" s="58">
        <v>1087367924.6600001</v>
      </c>
      <c r="P34" s="57">
        <v>698766506.88999999</v>
      </c>
      <c r="Q34" s="21">
        <f t="shared" si="2"/>
        <v>388601417.7700001</v>
      </c>
      <c r="R34" s="1"/>
    </row>
    <row r="35" spans="1:18" ht="12.75" customHeight="1" x14ac:dyDescent="0.25">
      <c r="A35" s="2"/>
      <c r="B35" s="45" t="s">
        <v>24</v>
      </c>
      <c r="C35" s="45"/>
      <c r="D35" s="45"/>
      <c r="E35" s="45"/>
      <c r="F35" s="45"/>
      <c r="G35" s="45"/>
      <c r="H35" s="45"/>
      <c r="I35" s="45"/>
      <c r="J35" s="37">
        <v>7</v>
      </c>
      <c r="K35" s="37">
        <v>3</v>
      </c>
      <c r="L35" s="46"/>
      <c r="M35" s="46"/>
      <c r="N35" s="46"/>
      <c r="O35" s="58">
        <v>204852376.00999999</v>
      </c>
      <c r="P35" s="57">
        <v>103340991.72</v>
      </c>
      <c r="Q35" s="21">
        <f t="shared" si="2"/>
        <v>101511384.28999999</v>
      </c>
      <c r="R35" s="1"/>
    </row>
    <row r="36" spans="1:18" ht="12.75" customHeight="1" x14ac:dyDescent="0.25">
      <c r="A36" s="2"/>
      <c r="B36" s="45" t="s">
        <v>23</v>
      </c>
      <c r="C36" s="45"/>
      <c r="D36" s="45"/>
      <c r="E36" s="45"/>
      <c r="F36" s="45"/>
      <c r="G36" s="45"/>
      <c r="H36" s="45"/>
      <c r="I36" s="45"/>
      <c r="J36" s="37">
        <v>7</v>
      </c>
      <c r="K36" s="37">
        <v>7</v>
      </c>
      <c r="L36" s="46"/>
      <c r="M36" s="46"/>
      <c r="N36" s="46"/>
      <c r="O36" s="58">
        <v>898322.31</v>
      </c>
      <c r="P36" s="57">
        <v>507610.23</v>
      </c>
      <c r="Q36" s="21">
        <f t="shared" si="2"/>
        <v>390712.08000000007</v>
      </c>
      <c r="R36" s="1"/>
    </row>
    <row r="37" spans="1:18" ht="12.75" customHeight="1" x14ac:dyDescent="0.25">
      <c r="A37" s="2"/>
      <c r="B37" s="45" t="s">
        <v>22</v>
      </c>
      <c r="C37" s="45"/>
      <c r="D37" s="45"/>
      <c r="E37" s="45"/>
      <c r="F37" s="45"/>
      <c r="G37" s="45"/>
      <c r="H37" s="45"/>
      <c r="I37" s="45"/>
      <c r="J37" s="37">
        <v>7</v>
      </c>
      <c r="K37" s="37">
        <v>9</v>
      </c>
      <c r="L37" s="46"/>
      <c r="M37" s="46"/>
      <c r="N37" s="46"/>
      <c r="O37" s="58">
        <v>49321249.969999999</v>
      </c>
      <c r="P37" s="57">
        <v>20723773.199999999</v>
      </c>
      <c r="Q37" s="21">
        <f t="shared" si="2"/>
        <v>28597476.77</v>
      </c>
      <c r="R37" s="1"/>
    </row>
    <row r="38" spans="1:18" ht="12.75" customHeight="1" x14ac:dyDescent="0.25">
      <c r="A38" s="2"/>
      <c r="B38" s="43" t="s">
        <v>21</v>
      </c>
      <c r="C38" s="43"/>
      <c r="D38" s="43"/>
      <c r="E38" s="43"/>
      <c r="F38" s="43"/>
      <c r="G38" s="43"/>
      <c r="H38" s="43"/>
      <c r="I38" s="43"/>
      <c r="J38" s="35">
        <v>8</v>
      </c>
      <c r="K38" s="35">
        <v>0</v>
      </c>
      <c r="L38" s="44"/>
      <c r="M38" s="44"/>
      <c r="N38" s="44"/>
      <c r="O38" s="22">
        <f>O39+O40</f>
        <v>180337165.27000001</v>
      </c>
      <c r="P38" s="22">
        <f t="shared" ref="P38:Q38" si="8">P39+P40</f>
        <v>85494383.769999996</v>
      </c>
      <c r="Q38" s="22">
        <f t="shared" si="2"/>
        <v>94842781.500000015</v>
      </c>
      <c r="R38" s="1"/>
    </row>
    <row r="39" spans="1:18" ht="12.75" customHeight="1" x14ac:dyDescent="0.25">
      <c r="A39" s="2"/>
      <c r="B39" s="45" t="s">
        <v>20</v>
      </c>
      <c r="C39" s="45"/>
      <c r="D39" s="45"/>
      <c r="E39" s="45"/>
      <c r="F39" s="45"/>
      <c r="G39" s="45"/>
      <c r="H39" s="45"/>
      <c r="I39" s="45"/>
      <c r="J39" s="37">
        <v>8</v>
      </c>
      <c r="K39" s="37">
        <v>1</v>
      </c>
      <c r="L39" s="46"/>
      <c r="M39" s="46"/>
      <c r="N39" s="46"/>
      <c r="O39" s="60">
        <v>180237165.27000001</v>
      </c>
      <c r="P39" s="59">
        <v>85494383.769999996</v>
      </c>
      <c r="Q39" s="21">
        <f t="shared" si="2"/>
        <v>94742781.500000015</v>
      </c>
      <c r="R39" s="1"/>
    </row>
    <row r="40" spans="1:18" ht="12.75" customHeight="1" x14ac:dyDescent="0.25">
      <c r="A40" s="2"/>
      <c r="B40" s="45" t="s">
        <v>19</v>
      </c>
      <c r="C40" s="45"/>
      <c r="D40" s="45"/>
      <c r="E40" s="45"/>
      <c r="F40" s="45"/>
      <c r="G40" s="45"/>
      <c r="H40" s="45"/>
      <c r="I40" s="45"/>
      <c r="J40" s="37">
        <v>8</v>
      </c>
      <c r="K40" s="37">
        <v>4</v>
      </c>
      <c r="L40" s="46"/>
      <c r="M40" s="46"/>
      <c r="N40" s="46"/>
      <c r="O40" s="60">
        <v>100000</v>
      </c>
      <c r="P40" s="59">
        <v>0</v>
      </c>
      <c r="Q40" s="21">
        <f t="shared" si="2"/>
        <v>100000</v>
      </c>
      <c r="R40" s="1"/>
    </row>
    <row r="41" spans="1:18" ht="12.75" customHeight="1" x14ac:dyDescent="0.25">
      <c r="A41" s="2"/>
      <c r="B41" s="43" t="s">
        <v>18</v>
      </c>
      <c r="C41" s="43"/>
      <c r="D41" s="43"/>
      <c r="E41" s="43"/>
      <c r="F41" s="43"/>
      <c r="G41" s="43"/>
      <c r="H41" s="43"/>
      <c r="I41" s="43"/>
      <c r="J41" s="35">
        <v>9</v>
      </c>
      <c r="K41" s="35">
        <v>0</v>
      </c>
      <c r="L41" s="44"/>
      <c r="M41" s="44"/>
      <c r="N41" s="44"/>
      <c r="O41" s="22">
        <v>80000</v>
      </c>
      <c r="P41" s="36"/>
      <c r="Q41" s="22">
        <f t="shared" si="2"/>
        <v>80000</v>
      </c>
      <c r="R41" s="1"/>
    </row>
    <row r="42" spans="1:18" ht="12.75" customHeight="1" x14ac:dyDescent="0.25">
      <c r="A42" s="2"/>
      <c r="B42" s="45" t="s">
        <v>17</v>
      </c>
      <c r="C42" s="45"/>
      <c r="D42" s="45"/>
      <c r="E42" s="45"/>
      <c r="F42" s="45"/>
      <c r="G42" s="45"/>
      <c r="H42" s="45"/>
      <c r="I42" s="45"/>
      <c r="J42" s="37">
        <v>9</v>
      </c>
      <c r="K42" s="37">
        <v>9</v>
      </c>
      <c r="L42" s="46"/>
      <c r="M42" s="46"/>
      <c r="N42" s="46"/>
      <c r="O42" s="17">
        <v>80000</v>
      </c>
      <c r="P42" s="19"/>
      <c r="Q42" s="21">
        <f t="shared" si="2"/>
        <v>80000</v>
      </c>
      <c r="R42" s="1"/>
    </row>
    <row r="43" spans="1:18" ht="12.75" customHeight="1" x14ac:dyDescent="0.25">
      <c r="A43" s="2"/>
      <c r="B43" s="43" t="s">
        <v>16</v>
      </c>
      <c r="C43" s="43"/>
      <c r="D43" s="43"/>
      <c r="E43" s="43"/>
      <c r="F43" s="43"/>
      <c r="G43" s="43"/>
      <c r="H43" s="43"/>
      <c r="I43" s="43"/>
      <c r="J43" s="35">
        <v>10</v>
      </c>
      <c r="K43" s="35">
        <v>0</v>
      </c>
      <c r="L43" s="44"/>
      <c r="M43" s="44"/>
      <c r="N43" s="44"/>
      <c r="O43" s="22">
        <f>O44+O45+O46</f>
        <v>60319607.020000003</v>
      </c>
      <c r="P43" s="22">
        <f t="shared" ref="P43:Q43" si="9">P44+P45+P46</f>
        <v>40667153.979999997</v>
      </c>
      <c r="Q43" s="22">
        <f t="shared" si="2"/>
        <v>19652453.040000007</v>
      </c>
      <c r="R43" s="1"/>
    </row>
    <row r="44" spans="1:18" ht="12.75" customHeight="1" x14ac:dyDescent="0.25">
      <c r="A44" s="2"/>
      <c r="B44" s="45" t="s">
        <v>15</v>
      </c>
      <c r="C44" s="45"/>
      <c r="D44" s="45"/>
      <c r="E44" s="45"/>
      <c r="F44" s="45"/>
      <c r="G44" s="45"/>
      <c r="H44" s="45"/>
      <c r="I44" s="45"/>
      <c r="J44" s="37">
        <v>10</v>
      </c>
      <c r="K44" s="37">
        <v>1</v>
      </c>
      <c r="L44" s="46"/>
      <c r="M44" s="46"/>
      <c r="N44" s="46"/>
      <c r="O44" s="62">
        <v>7467900</v>
      </c>
      <c r="P44" s="61">
        <v>2910875</v>
      </c>
      <c r="Q44" s="21">
        <f t="shared" si="2"/>
        <v>4557025</v>
      </c>
      <c r="R44" s="1"/>
    </row>
    <row r="45" spans="1:18" ht="12.75" customHeight="1" x14ac:dyDescent="0.25">
      <c r="A45" s="2"/>
      <c r="B45" s="45" t="s">
        <v>14</v>
      </c>
      <c r="C45" s="45"/>
      <c r="D45" s="45"/>
      <c r="E45" s="45"/>
      <c r="F45" s="45"/>
      <c r="G45" s="45"/>
      <c r="H45" s="45"/>
      <c r="I45" s="45"/>
      <c r="J45" s="37">
        <v>10</v>
      </c>
      <c r="K45" s="37">
        <v>4</v>
      </c>
      <c r="L45" s="46"/>
      <c r="M45" s="46"/>
      <c r="N45" s="46"/>
      <c r="O45" s="62">
        <v>40940038.520000003</v>
      </c>
      <c r="P45" s="61">
        <v>31510844.52</v>
      </c>
      <c r="Q45" s="21">
        <f t="shared" si="2"/>
        <v>9429194.0000000037</v>
      </c>
      <c r="R45" s="1"/>
    </row>
    <row r="46" spans="1:18" ht="12.75" customHeight="1" x14ac:dyDescent="0.25">
      <c r="A46" s="2"/>
      <c r="B46" s="45" t="s">
        <v>13</v>
      </c>
      <c r="C46" s="45"/>
      <c r="D46" s="45"/>
      <c r="E46" s="45"/>
      <c r="F46" s="45"/>
      <c r="G46" s="45"/>
      <c r="H46" s="45"/>
      <c r="I46" s="45"/>
      <c r="J46" s="37">
        <v>10</v>
      </c>
      <c r="K46" s="37">
        <v>6</v>
      </c>
      <c r="L46" s="46"/>
      <c r="M46" s="46"/>
      <c r="N46" s="46"/>
      <c r="O46" s="62">
        <v>11911668.5</v>
      </c>
      <c r="P46" s="61">
        <v>6245434.46</v>
      </c>
      <c r="Q46" s="21">
        <f t="shared" si="2"/>
        <v>5666234.04</v>
      </c>
      <c r="R46" s="1"/>
    </row>
    <row r="47" spans="1:18" ht="12.75" customHeight="1" x14ac:dyDescent="0.25">
      <c r="A47" s="2"/>
      <c r="B47" s="43" t="s">
        <v>12</v>
      </c>
      <c r="C47" s="43"/>
      <c r="D47" s="43"/>
      <c r="E47" s="43"/>
      <c r="F47" s="43"/>
      <c r="G47" s="43"/>
      <c r="H47" s="43"/>
      <c r="I47" s="43"/>
      <c r="J47" s="35">
        <v>11</v>
      </c>
      <c r="K47" s="35">
        <v>0</v>
      </c>
      <c r="L47" s="44"/>
      <c r="M47" s="44"/>
      <c r="N47" s="44"/>
      <c r="O47" s="22">
        <f>O48+O49</f>
        <v>178498105.48000002</v>
      </c>
      <c r="P47" s="22">
        <f t="shared" ref="P47:Q47" si="10">P48+P49</f>
        <v>86254796.13000001</v>
      </c>
      <c r="Q47" s="22">
        <f t="shared" si="2"/>
        <v>92243309.350000009</v>
      </c>
      <c r="R47" s="1"/>
    </row>
    <row r="48" spans="1:18" ht="12.75" customHeight="1" x14ac:dyDescent="0.25">
      <c r="A48" s="2"/>
      <c r="B48" s="45" t="s">
        <v>11</v>
      </c>
      <c r="C48" s="45"/>
      <c r="D48" s="45"/>
      <c r="E48" s="45"/>
      <c r="F48" s="45"/>
      <c r="G48" s="45"/>
      <c r="H48" s="45"/>
      <c r="I48" s="45"/>
      <c r="J48" s="37">
        <v>11</v>
      </c>
      <c r="K48" s="37">
        <v>1</v>
      </c>
      <c r="L48" s="46"/>
      <c r="M48" s="46"/>
      <c r="N48" s="46"/>
      <c r="O48" s="64">
        <v>175195766.58000001</v>
      </c>
      <c r="P48" s="63">
        <v>84402673.700000003</v>
      </c>
      <c r="Q48" s="21">
        <f t="shared" si="2"/>
        <v>90793092.88000001</v>
      </c>
      <c r="R48" s="1"/>
    </row>
    <row r="49" spans="1:18" ht="21.75" customHeight="1" x14ac:dyDescent="0.25">
      <c r="A49" s="2"/>
      <c r="B49" s="45" t="s">
        <v>10</v>
      </c>
      <c r="C49" s="45"/>
      <c r="D49" s="45"/>
      <c r="E49" s="45"/>
      <c r="F49" s="45"/>
      <c r="G49" s="45"/>
      <c r="H49" s="45"/>
      <c r="I49" s="45"/>
      <c r="J49" s="37">
        <v>11</v>
      </c>
      <c r="K49" s="37">
        <v>5</v>
      </c>
      <c r="L49" s="46"/>
      <c r="M49" s="46"/>
      <c r="N49" s="46"/>
      <c r="O49" s="64">
        <v>3302338.9</v>
      </c>
      <c r="P49" s="63">
        <v>1852122.43</v>
      </c>
      <c r="Q49" s="21">
        <f t="shared" si="2"/>
        <v>1450216.47</v>
      </c>
      <c r="R49" s="1"/>
    </row>
    <row r="50" spans="1:18" ht="12.75" customHeight="1" x14ac:dyDescent="0.25">
      <c r="A50" s="2"/>
      <c r="B50" s="43" t="s">
        <v>9</v>
      </c>
      <c r="C50" s="43"/>
      <c r="D50" s="43"/>
      <c r="E50" s="43"/>
      <c r="F50" s="43"/>
      <c r="G50" s="43"/>
      <c r="H50" s="43"/>
      <c r="I50" s="43"/>
      <c r="J50" s="35">
        <v>12</v>
      </c>
      <c r="K50" s="35">
        <v>0</v>
      </c>
      <c r="L50" s="44"/>
      <c r="M50" s="44"/>
      <c r="N50" s="44"/>
      <c r="O50" s="22">
        <f>O51</f>
        <v>1800000</v>
      </c>
      <c r="P50" s="22">
        <f t="shared" ref="P50:Q50" si="11">P51</f>
        <v>576737.5</v>
      </c>
      <c r="Q50" s="22">
        <f t="shared" si="2"/>
        <v>1223262.5</v>
      </c>
      <c r="R50" s="1"/>
    </row>
    <row r="51" spans="1:18" ht="21.75" customHeight="1" x14ac:dyDescent="0.25">
      <c r="A51" s="2"/>
      <c r="B51" s="45" t="s">
        <v>8</v>
      </c>
      <c r="C51" s="45"/>
      <c r="D51" s="45"/>
      <c r="E51" s="45"/>
      <c r="F51" s="45"/>
      <c r="G51" s="45"/>
      <c r="H51" s="45"/>
      <c r="I51" s="45"/>
      <c r="J51" s="37">
        <v>12</v>
      </c>
      <c r="K51" s="37">
        <v>4</v>
      </c>
      <c r="L51" s="46"/>
      <c r="M51" s="46"/>
      <c r="N51" s="46"/>
      <c r="O51" s="66">
        <v>1800000</v>
      </c>
      <c r="P51" s="65">
        <v>576737.5</v>
      </c>
      <c r="Q51" s="21">
        <f t="shared" si="2"/>
        <v>1223262.5</v>
      </c>
      <c r="R51" s="1"/>
    </row>
    <row r="52" spans="1:18" ht="21.75" customHeight="1" x14ac:dyDescent="0.25">
      <c r="A52" s="2"/>
      <c r="B52" s="43" t="s">
        <v>7</v>
      </c>
      <c r="C52" s="43"/>
      <c r="D52" s="43"/>
      <c r="E52" s="43"/>
      <c r="F52" s="43"/>
      <c r="G52" s="43"/>
      <c r="H52" s="43"/>
      <c r="I52" s="43"/>
      <c r="J52" s="35">
        <v>13</v>
      </c>
      <c r="K52" s="35">
        <v>0</v>
      </c>
      <c r="L52" s="44"/>
      <c r="M52" s="44"/>
      <c r="N52" s="44"/>
      <c r="O52" s="22">
        <f>O53</f>
        <v>9991200</v>
      </c>
      <c r="P52" s="22">
        <f t="shared" ref="P52:Q52" si="12">P53</f>
        <v>326.79000000000002</v>
      </c>
      <c r="Q52" s="22">
        <f t="shared" si="2"/>
        <v>9990873.2100000009</v>
      </c>
      <c r="R52" s="1"/>
    </row>
    <row r="53" spans="1:18" ht="21.75" customHeight="1" thickBot="1" x14ac:dyDescent="0.3">
      <c r="A53" s="2"/>
      <c r="B53" s="45" t="s">
        <v>6</v>
      </c>
      <c r="C53" s="45"/>
      <c r="D53" s="45"/>
      <c r="E53" s="45"/>
      <c r="F53" s="45"/>
      <c r="G53" s="45"/>
      <c r="H53" s="45"/>
      <c r="I53" s="45"/>
      <c r="J53" s="37">
        <v>13</v>
      </c>
      <c r="K53" s="37">
        <v>1</v>
      </c>
      <c r="L53" s="46"/>
      <c r="M53" s="46"/>
      <c r="N53" s="46"/>
      <c r="O53" s="68">
        <v>9991200</v>
      </c>
      <c r="P53" s="67">
        <v>326.79000000000002</v>
      </c>
      <c r="Q53" s="21">
        <f t="shared" si="2"/>
        <v>9990873.2100000009</v>
      </c>
      <c r="R53" s="1"/>
    </row>
    <row r="54" spans="1:18" ht="13.2" hidden="1" customHeight="1" thickBot="1" x14ac:dyDescent="0.3">
      <c r="A54" s="16"/>
      <c r="B54" s="2"/>
      <c r="C54" s="25"/>
      <c r="D54" s="14"/>
      <c r="E54" s="14"/>
      <c r="F54" s="14"/>
      <c r="G54" s="14"/>
      <c r="H54" s="14"/>
      <c r="I54" s="15"/>
      <c r="J54" s="14">
        <v>0</v>
      </c>
      <c r="K54" s="14">
        <v>0</v>
      </c>
      <c r="L54" s="14"/>
      <c r="M54" s="14"/>
      <c r="N54" s="14"/>
      <c r="O54" s="13">
        <v>4130071171.4200001</v>
      </c>
      <c r="P54" s="31"/>
      <c r="Q54" s="32" t="e">
        <f>O54-#REF!</f>
        <v>#REF!</v>
      </c>
      <c r="R54" s="6"/>
    </row>
    <row r="55" spans="1:18" ht="13.2" hidden="1" customHeight="1" x14ac:dyDescent="0.25">
      <c r="A55" s="12"/>
      <c r="B55" s="11"/>
      <c r="C55" s="26" t="s">
        <v>5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9" t="s">
        <v>4</v>
      </c>
      <c r="O55" s="8">
        <v>4130071171.4200001</v>
      </c>
      <c r="P55" s="7"/>
      <c r="Q55" s="20" t="e">
        <f>O55-#REF!</f>
        <v>#REF!</v>
      </c>
      <c r="R55" s="6"/>
    </row>
    <row r="56" spans="1:18" ht="12.75" customHeight="1" x14ac:dyDescent="0.25">
      <c r="A56" s="1"/>
      <c r="B56" s="1"/>
      <c r="C56" s="23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1"/>
    </row>
    <row r="57" spans="1:18" ht="11.25" customHeight="1" x14ac:dyDescent="0.25">
      <c r="A57" s="41"/>
      <c r="B57" s="41"/>
      <c r="C57" s="41"/>
      <c r="D57" s="41"/>
      <c r="E57" s="4"/>
      <c r="F57" s="4"/>
      <c r="G57" s="4"/>
      <c r="H57" s="4"/>
      <c r="I57" s="4"/>
      <c r="J57" s="4"/>
      <c r="K57" s="1"/>
      <c r="L57" s="3"/>
      <c r="M57" s="1"/>
      <c r="N57" s="3" t="s">
        <v>3</v>
      </c>
      <c r="O57" s="3"/>
      <c r="P57" s="1"/>
      <c r="Q57" s="1"/>
      <c r="R57" s="1"/>
    </row>
    <row r="58" spans="1:18" ht="11.25" customHeight="1" x14ac:dyDescent="0.25">
      <c r="A58" s="4"/>
      <c r="B58" s="4"/>
      <c r="C58" s="27"/>
      <c r="D58" s="4"/>
      <c r="E58" s="4"/>
      <c r="F58" s="2"/>
      <c r="G58" s="1"/>
      <c r="H58" s="1"/>
      <c r="I58" s="1"/>
      <c r="J58" s="3"/>
      <c r="K58" s="3"/>
      <c r="L58" s="1"/>
      <c r="M58" s="1"/>
      <c r="N58" s="3" t="s">
        <v>1</v>
      </c>
      <c r="O58" s="3"/>
      <c r="P58" s="1"/>
      <c r="Q58" s="1"/>
      <c r="R58" s="1"/>
    </row>
    <row r="59" spans="1:18" ht="11.25" customHeight="1" x14ac:dyDescent="0.25">
      <c r="A59" s="42"/>
      <c r="B59" s="42"/>
      <c r="C59" s="42"/>
      <c r="D59" s="42"/>
      <c r="E59" s="4"/>
      <c r="F59" s="4"/>
      <c r="G59" s="4"/>
      <c r="H59" s="4"/>
      <c r="I59" s="4"/>
      <c r="J59" s="3"/>
      <c r="K59" s="2"/>
      <c r="L59" s="1"/>
      <c r="M59" s="1"/>
      <c r="N59" s="3" t="s">
        <v>2</v>
      </c>
      <c r="O59" s="3"/>
      <c r="P59" s="1"/>
      <c r="Q59" s="1"/>
      <c r="R59" s="1"/>
    </row>
    <row r="60" spans="1:18" ht="11.25" customHeight="1" x14ac:dyDescent="0.25">
      <c r="A60" s="2"/>
      <c r="B60" s="2"/>
      <c r="C60" s="28"/>
      <c r="D60" s="2"/>
      <c r="E60" s="2"/>
      <c r="F60" s="2"/>
      <c r="G60" s="1"/>
      <c r="H60" s="1"/>
      <c r="I60" s="1"/>
      <c r="J60" s="3"/>
      <c r="K60" s="3"/>
      <c r="L60" s="1"/>
      <c r="M60" s="1"/>
      <c r="N60" s="3" t="s">
        <v>1</v>
      </c>
      <c r="O60" s="3"/>
      <c r="P60" s="1"/>
      <c r="Q60" s="1"/>
      <c r="R60" s="1"/>
    </row>
    <row r="61" spans="1:18" ht="11.25" customHeight="1" x14ac:dyDescent="0.25">
      <c r="A61" s="2"/>
      <c r="B61" s="2"/>
      <c r="C61" s="28"/>
      <c r="D61" s="2"/>
      <c r="E61" s="2"/>
      <c r="F61" s="2"/>
      <c r="G61" s="2"/>
      <c r="H61" s="2"/>
      <c r="I61" s="2"/>
      <c r="J61" s="2"/>
      <c r="K61" s="2"/>
      <c r="L61" s="1"/>
      <c r="M61" s="1"/>
      <c r="N61" s="1"/>
      <c r="O61" s="1"/>
      <c r="P61" s="1"/>
      <c r="Q61" s="1"/>
      <c r="R61" s="1"/>
    </row>
    <row r="62" spans="1:18" ht="3.6" customHeight="1" x14ac:dyDescent="0.25">
      <c r="A62" s="1" t="s">
        <v>0</v>
      </c>
      <c r="B62" s="1"/>
      <c r="C62" s="2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</sheetData>
  <mergeCells count="97">
    <mergeCell ref="B44:I44"/>
    <mergeCell ref="L44:N44"/>
    <mergeCell ref="B45:I45"/>
    <mergeCell ref="L45:N45"/>
    <mergeCell ref="B53:I53"/>
    <mergeCell ref="L53:N53"/>
    <mergeCell ref="B46:I46"/>
    <mergeCell ref="L46:N46"/>
    <mergeCell ref="B48:I48"/>
    <mergeCell ref="L48:N48"/>
    <mergeCell ref="B49:I49"/>
    <mergeCell ref="L49:N49"/>
    <mergeCell ref="B47:I47"/>
    <mergeCell ref="L47:N47"/>
    <mergeCell ref="B36:I36"/>
    <mergeCell ref="L36:N36"/>
    <mergeCell ref="B37:I37"/>
    <mergeCell ref="L37:N37"/>
    <mergeCell ref="B42:I42"/>
    <mergeCell ref="L42:N42"/>
    <mergeCell ref="B33:I33"/>
    <mergeCell ref="L33:N33"/>
    <mergeCell ref="B34:I34"/>
    <mergeCell ref="L34:N34"/>
    <mergeCell ref="B35:I35"/>
    <mergeCell ref="L35:N35"/>
    <mergeCell ref="B21:I21"/>
    <mergeCell ref="L21:N21"/>
    <mergeCell ref="B22:I22"/>
    <mergeCell ref="L22:N22"/>
    <mergeCell ref="B23:I23"/>
    <mergeCell ref="L23:N23"/>
    <mergeCell ref="B16:I16"/>
    <mergeCell ref="L16:N16"/>
    <mergeCell ref="B18:I18"/>
    <mergeCell ref="L18:N18"/>
    <mergeCell ref="B19:I19"/>
    <mergeCell ref="L19:N19"/>
    <mergeCell ref="B13:I13"/>
    <mergeCell ref="L13:N13"/>
    <mergeCell ref="B14:I14"/>
    <mergeCell ref="L14:N14"/>
    <mergeCell ref="B15:I15"/>
    <mergeCell ref="L15:N15"/>
    <mergeCell ref="B10:I10"/>
    <mergeCell ref="L10:N10"/>
    <mergeCell ref="B11:I11"/>
    <mergeCell ref="L11:N11"/>
    <mergeCell ref="B12:I12"/>
    <mergeCell ref="L12:N12"/>
    <mergeCell ref="B50:I50"/>
    <mergeCell ref="L50:N50"/>
    <mergeCell ref="B52:I52"/>
    <mergeCell ref="L52:N52"/>
    <mergeCell ref="B51:I51"/>
    <mergeCell ref="L51:N51"/>
    <mergeCell ref="B38:I38"/>
    <mergeCell ref="L38:N38"/>
    <mergeCell ref="B41:I41"/>
    <mergeCell ref="L41:N41"/>
    <mergeCell ref="B43:I43"/>
    <mergeCell ref="L43:N43"/>
    <mergeCell ref="B39:I39"/>
    <mergeCell ref="L39:N39"/>
    <mergeCell ref="B40:I40"/>
    <mergeCell ref="L40:N40"/>
    <mergeCell ref="L30:N30"/>
    <mergeCell ref="B32:I32"/>
    <mergeCell ref="L32:N32"/>
    <mergeCell ref="B25:I25"/>
    <mergeCell ref="L25:N25"/>
    <mergeCell ref="B26:I26"/>
    <mergeCell ref="L26:N26"/>
    <mergeCell ref="B27:I27"/>
    <mergeCell ref="L27:N27"/>
    <mergeCell ref="B28:I28"/>
    <mergeCell ref="L28:N28"/>
    <mergeCell ref="B29:I29"/>
    <mergeCell ref="L29:N29"/>
    <mergeCell ref="B31:I31"/>
    <mergeCell ref="L31:N31"/>
    <mergeCell ref="A4:Q4"/>
    <mergeCell ref="A3:Q3"/>
    <mergeCell ref="B7:C7"/>
    <mergeCell ref="A57:D57"/>
    <mergeCell ref="A59:D59"/>
    <mergeCell ref="B8:I8"/>
    <mergeCell ref="L8:N8"/>
    <mergeCell ref="B9:I9"/>
    <mergeCell ref="L9:N9"/>
    <mergeCell ref="B17:I17"/>
    <mergeCell ref="L17:N17"/>
    <mergeCell ref="B20:I20"/>
    <mergeCell ref="L20:N20"/>
    <mergeCell ref="B24:I24"/>
    <mergeCell ref="L24:N24"/>
    <mergeCell ref="B30:I30"/>
  </mergeCells>
  <pageMargins left="0.39370078740157499" right="0.39370078740157499" top="0.999999984981507" bottom="0.999999984981507" header="0.499999992490753" footer="0.499999992490753"/>
  <pageSetup paperSize="9" scale="94" fitToHeight="0" orientation="portrait" verticalDpi="0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СРБ на год (ФКР)_3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Павленко Наталья Анатольевна</dc:creator>
  <cp:lastModifiedBy>Павленко Наталья Анатольевна</cp:lastModifiedBy>
  <dcterms:created xsi:type="dcterms:W3CDTF">2026-04-16T03:08:23Z</dcterms:created>
  <dcterms:modified xsi:type="dcterms:W3CDTF">2026-07-09T09:16:42Z</dcterms:modified>
</cp:coreProperties>
</file>