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server\htdocs\usolie-sibirskoe.ru\www\Труд\Социальное партнерство\Заключение коллективного договора\"/>
    </mc:Choice>
  </mc:AlternateContent>
  <xr:revisionPtr revIDLastSave="0" documentId="13_ncr:1_{64B2D179-C472-4462-8397-22580A03F037}" xr6:coauthVersionLast="36" xr6:coauthVersionMax="36" xr10:uidLastSave="{00000000-0000-0000-0000-000000000000}"/>
  <bookViews>
    <workbookView xWindow="0" yWindow="4020" windowWidth="15195" windowHeight="4050" tabRatio="716" xr2:uid="{00000000-000D-0000-FFFF-FFFF00000000}"/>
  </bookViews>
  <sheets>
    <sheet name="приложение 6" sheetId="1" r:id="rId1"/>
  </sheets>
  <definedNames>
    <definedName name="_xlnm.Print_Area" localSheetId="0">'приложение 6'!$A$1:$K$29</definedName>
  </definedNames>
  <calcPr calcId="191029"/>
</workbook>
</file>

<file path=xl/calcChain.xml><?xml version="1.0" encoding="utf-8"?>
<calcChain xmlns="http://schemas.openxmlformats.org/spreadsheetml/2006/main">
  <c r="B26" i="1" l="1"/>
  <c r="B5" i="1" s="1"/>
  <c r="C26" i="1"/>
  <c r="D26" i="1"/>
  <c r="E26" i="1"/>
  <c r="G26" i="1"/>
  <c r="H26" i="1"/>
  <c r="I26" i="1"/>
  <c r="K26" i="1" l="1"/>
  <c r="K14" i="1"/>
  <c r="K11" i="1" l="1"/>
  <c r="K10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G5" i="1" l="1"/>
  <c r="K8" i="1" l="1"/>
  <c r="K9" i="1"/>
  <c r="K18" i="1"/>
  <c r="K19" i="1"/>
  <c r="K21" i="1"/>
  <c r="K22" i="1"/>
  <c r="K23" i="1"/>
  <c r="K24" i="1"/>
  <c r="K25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7" i="1"/>
  <c r="F26" i="1" s="1"/>
  <c r="J7" i="1" l="1"/>
  <c r="F5" i="1"/>
  <c r="C5" i="1" l="1"/>
  <c r="E5" i="1"/>
  <c r="I5" i="1"/>
  <c r="K5" i="1" s="1"/>
  <c r="H5" i="1"/>
  <c r="J5" i="1" l="1"/>
  <c r="D5" i="1"/>
</calcChain>
</file>

<file path=xl/sharedStrings.xml><?xml version="1.0" encoding="utf-8"?>
<sst xmlns="http://schemas.openxmlformats.org/spreadsheetml/2006/main" count="36" uniqueCount="36">
  <si>
    <t>Строительство</t>
  </si>
  <si>
    <t>Виды экономической деятельности</t>
  </si>
  <si>
    <t>Всего</t>
  </si>
  <si>
    <t>в том числе по видам экономической деятельности</t>
  </si>
  <si>
    <t>Добыча полезных ископаемых</t>
  </si>
  <si>
    <t>Обрабатывающие производства</t>
  </si>
  <si>
    <t>Образование</t>
  </si>
  <si>
    <t>Количество охваченных колдоговорами работников, чел.</t>
  </si>
  <si>
    <t xml:space="preserve"> </t>
  </si>
  <si>
    <t>Количество организаций учтенных в статистическом регистре организаций на территории муниципального образования, шт</t>
  </si>
  <si>
    <t>Количество крупных и средних организаций, шт</t>
  </si>
  <si>
    <t xml:space="preserve">Среднесписочная численность работников </t>
  </si>
  <si>
    <t>по полному кругу предприятий, чел.</t>
  </si>
  <si>
    <t>по крупным и средним предприятиям, чел.</t>
  </si>
  <si>
    <t>Количество действующих коллективных договоров, шт</t>
  </si>
  <si>
    <t xml:space="preserve">Охват в % к среднесписочной численности работников </t>
  </si>
  <si>
    <t>по полному кругу предприятий, гр.7/гр.4</t>
  </si>
  <si>
    <t>по крупным и средним предприятиям, гр.7/гр.5</t>
  </si>
  <si>
    <t>Сельское, лесное хозяйство, охота, рыболовство, рыбоводство</t>
  </si>
  <si>
    <t>Обеспечение электрической энергией, газом и паром; кондицианирование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</si>
  <si>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</si>
  <si>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</si>
  <si>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</si>
  <si>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</si>
  <si>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</si>
  <si>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 xml:space="preserve">Деятельность финансовая и страховая </t>
  </si>
  <si>
    <t>Деятельность по операциям с недвижимым имуществом</t>
  </si>
  <si>
    <t xml:space="preserve">Деятельность профессиональная, научная и техническая </t>
  </si>
  <si>
    <t>Деятельность административная и сопутствующие дополнительные услуги</t>
  </si>
  <si>
    <t>Государственное управление  и обеспечение военной безопасности;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</si>
  <si>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</si>
  <si>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оргаизации досуга и развлечений</t>
  </si>
  <si>
    <t>Предоставление прочих видов услуг</t>
  </si>
  <si>
    <t xml:space="preserve">Количество предприятий по малому бизнесу </t>
  </si>
  <si>
    <t>Среднесписочная численность работающих п малому бизнесу</t>
  </si>
  <si>
    <t>Сведения о количестве коллективных договоров, действующих  (заключенных и пролонгированных) в организациях и прошедших уведомительную регистрацию по состоянию 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</si>
</sst>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7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wrapText="1"/>
    </xf>
    <xf numFmtId="2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horizont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3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2" fontId="6" fillId="3" borderId="0" xfId="0" applyNumberFormat="1" applyFont="1" applyFill="1" applyAlignment="1">
      <alignment horizontal="center" wrapText="1"/>
    </xf>
    <xf numFmtId="0" fontId="2" fillId="3" borderId="0" xfId="0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="80" zoomScaleSheetLayoutView="80" workbookViewId="0">
      <selection activeCell="Q10" sqref="Q10"/>
    </sheetView>
  </sheetViews>
  <sheetFormatPr defaultColWidth="9.140625" defaultRowHeight="15" x14ac:dyDescent="0.25"/>
  <cols>
    <col min="1" max="1" width="63.5703125" style="1" customWidth="1"/>
    <col min="2" max="2" width="19.140625" style="1" customWidth="1"/>
    <col min="3" max="3" width="11" style="1" customWidth="1"/>
    <col min="4" max="4" width="16.140625" style="1" hidden="1" customWidth="1"/>
    <col min="5" max="5" width="15.7109375" style="1" hidden="1" customWidth="1"/>
    <col min="6" max="6" width="12.5703125" style="1" customWidth="1"/>
    <col min="7" max="7" width="12.85546875" style="36" customWidth="1"/>
    <col min="8" max="8" width="10.85546875" style="1" customWidth="1"/>
    <col min="9" max="9" width="10.42578125" style="1" customWidth="1"/>
    <col min="10" max="10" width="12" style="1" customWidth="1"/>
    <col min="11" max="11" width="13.140625" style="1" customWidth="1"/>
    <col min="12" max="16384" width="9.140625" style="1"/>
  </cols>
  <sheetData>
    <row r="1" spans="1:11" s="3" customFormat="1" ht="36.75" customHeight="1" x14ac:dyDescent="0.3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2" customFormat="1" ht="23.25" customHeight="1" x14ac:dyDescent="0.25">
      <c r="A2" s="45" t="s">
        <v>1</v>
      </c>
      <c r="B2" s="46" t="s">
        <v>9</v>
      </c>
      <c r="C2" s="46" t="s">
        <v>10</v>
      </c>
      <c r="D2" s="49" t="s">
        <v>33</v>
      </c>
      <c r="E2" s="49" t="s">
        <v>34</v>
      </c>
      <c r="F2" s="48" t="s">
        <v>11</v>
      </c>
      <c r="G2" s="48"/>
      <c r="H2" s="45" t="s">
        <v>14</v>
      </c>
      <c r="I2" s="42" t="s">
        <v>7</v>
      </c>
      <c r="J2" s="48" t="s">
        <v>15</v>
      </c>
      <c r="K2" s="48"/>
    </row>
    <row r="3" spans="1:11" s="2" customFormat="1" ht="54" customHeight="1" x14ac:dyDescent="0.25">
      <c r="A3" s="46"/>
      <c r="B3" s="47"/>
      <c r="C3" s="47"/>
      <c r="D3" s="50"/>
      <c r="E3" s="50"/>
      <c r="F3" s="6" t="s">
        <v>12</v>
      </c>
      <c r="G3" s="22" t="s">
        <v>13</v>
      </c>
      <c r="H3" s="46"/>
      <c r="I3" s="43"/>
      <c r="J3" s="6" t="s">
        <v>16</v>
      </c>
      <c r="K3" s="6" t="s">
        <v>17</v>
      </c>
    </row>
    <row r="4" spans="1:11" s="2" customFormat="1" ht="12.75" customHeight="1" x14ac:dyDescent="0.25">
      <c r="A4" s="17">
        <v>1</v>
      </c>
      <c r="B4" s="17">
        <v>2</v>
      </c>
      <c r="C4" s="17">
        <v>3</v>
      </c>
      <c r="D4" s="19"/>
      <c r="E4" s="19"/>
      <c r="F4" s="18">
        <v>4</v>
      </c>
      <c r="G4" s="34">
        <v>5</v>
      </c>
      <c r="H4" s="24">
        <v>6</v>
      </c>
      <c r="I4" s="25">
        <v>7</v>
      </c>
      <c r="J4" s="18">
        <v>8</v>
      </c>
      <c r="K4" s="18">
        <v>9</v>
      </c>
    </row>
    <row r="5" spans="1:11" s="27" customFormat="1" ht="15.75" x14ac:dyDescent="0.25">
      <c r="A5" s="26" t="s">
        <v>2</v>
      </c>
      <c r="B5" s="40">
        <f>B26</f>
        <v>1257</v>
      </c>
      <c r="C5" s="40">
        <f>C26</f>
        <v>96</v>
      </c>
      <c r="D5" s="38">
        <f>D26</f>
        <v>834</v>
      </c>
      <c r="E5" s="38">
        <f>E26</f>
        <v>4738</v>
      </c>
      <c r="F5" s="38">
        <f>F26</f>
        <v>14281</v>
      </c>
      <c r="G5" s="39">
        <f>G26</f>
        <v>9543</v>
      </c>
      <c r="H5" s="40">
        <f>H26</f>
        <v>81</v>
      </c>
      <c r="I5" s="38">
        <f>I26</f>
        <v>7954.9</v>
      </c>
      <c r="J5" s="38">
        <f>I5/F5*100</f>
        <v>55.702681885022052</v>
      </c>
      <c r="K5" s="38">
        <f>I5/G5*100</f>
        <v>83.358482657445236</v>
      </c>
    </row>
    <row r="6" spans="1:11" s="29" customFormat="1" ht="15.75" x14ac:dyDescent="0.25">
      <c r="A6" s="7" t="s">
        <v>3</v>
      </c>
      <c r="B6" s="21"/>
      <c r="C6" s="21"/>
      <c r="D6" s="21"/>
      <c r="E6" s="21"/>
      <c r="F6" s="21"/>
      <c r="G6" s="33"/>
      <c r="H6" s="21"/>
      <c r="I6" s="21"/>
      <c r="J6" s="28"/>
      <c r="K6" s="28"/>
    </row>
    <row r="7" spans="1:11" s="29" customFormat="1" ht="15.75" customHeight="1" x14ac:dyDescent="0.25">
      <c r="A7" s="30" t="s">
        <v>18</v>
      </c>
      <c r="B7" s="31">
        <v>22</v>
      </c>
      <c r="C7" s="31">
        <v>0</v>
      </c>
      <c r="D7" s="23">
        <v>19</v>
      </c>
      <c r="E7" s="23">
        <v>60</v>
      </c>
      <c r="F7" s="21">
        <f>E7+G7</f>
        <v>60</v>
      </c>
      <c r="G7" s="33">
        <v>0</v>
      </c>
      <c r="H7" s="21">
        <v>0</v>
      </c>
      <c r="I7" s="21">
        <v>0</v>
      </c>
      <c r="J7" s="28">
        <f>I7/F7*100</f>
        <v>0</v>
      </c>
      <c r="K7" s="28">
        <v>0</v>
      </c>
    </row>
    <row r="8" spans="1:11" s="29" customFormat="1" ht="15.75" x14ac:dyDescent="0.25">
      <c r="A8" s="32" t="s">
        <v>4</v>
      </c>
      <c r="B8" s="31">
        <v>7</v>
      </c>
      <c r="C8" s="31">
        <v>1</v>
      </c>
      <c r="D8" s="23">
        <v>3</v>
      </c>
      <c r="E8" s="23">
        <v>30</v>
      </c>
      <c r="F8" s="21">
        <f t="shared" ref="F8:F25" si="0">E8+G8</f>
        <v>487</v>
      </c>
      <c r="G8" s="33">
        <v>457</v>
      </c>
      <c r="H8" s="21">
        <v>1</v>
      </c>
      <c r="I8" s="21">
        <v>165</v>
      </c>
      <c r="J8" s="28">
        <f t="shared" ref="J8:J25" si="1">I8/F8*100</f>
        <v>33.880903490759756</v>
      </c>
      <c r="K8" s="28">
        <f t="shared" ref="K8:K26" si="2">I8/G8*100</f>
        <v>36.10503282275711</v>
      </c>
    </row>
    <row r="9" spans="1:11" s="2" customFormat="1" ht="15.75" x14ac:dyDescent="0.25">
      <c r="A9" s="12" t="s">
        <v>5</v>
      </c>
      <c r="B9" s="20">
        <v>116</v>
      </c>
      <c r="C9" s="20">
        <v>9</v>
      </c>
      <c r="D9" s="14">
        <v>109</v>
      </c>
      <c r="E9" s="14">
        <v>916</v>
      </c>
      <c r="F9" s="10">
        <f t="shared" si="0"/>
        <v>2413</v>
      </c>
      <c r="G9" s="16">
        <v>1497</v>
      </c>
      <c r="H9" s="10">
        <v>2</v>
      </c>
      <c r="I9" s="10">
        <v>873</v>
      </c>
      <c r="J9" s="11">
        <f t="shared" si="1"/>
        <v>36.179030252797347</v>
      </c>
      <c r="K9" s="11">
        <f t="shared" si="2"/>
        <v>58.316633266533067</v>
      </c>
    </row>
    <row r="10" spans="1:11" s="2" customFormat="1" ht="29.25" x14ac:dyDescent="0.25">
      <c r="A10" s="12" t="s">
        <v>19</v>
      </c>
      <c r="B10" s="20">
        <v>15</v>
      </c>
      <c r="C10" s="20">
        <v>1</v>
      </c>
      <c r="D10" s="14">
        <v>8</v>
      </c>
      <c r="E10" s="14">
        <v>94</v>
      </c>
      <c r="F10" s="10">
        <f t="shared" si="0"/>
        <v>748</v>
      </c>
      <c r="G10" s="16">
        <v>654</v>
      </c>
      <c r="H10" s="10">
        <v>1</v>
      </c>
      <c r="I10" s="10">
        <v>654</v>
      </c>
      <c r="J10" s="11">
        <f t="shared" si="1"/>
        <v>87.433155080213908</v>
      </c>
      <c r="K10" s="11">
        <f>I10/G10*100</f>
        <v>100</v>
      </c>
    </row>
    <row r="11" spans="1:11" s="2" customFormat="1" ht="30.75" customHeight="1" x14ac:dyDescent="0.25">
      <c r="A11" s="13" t="s">
        <v>20</v>
      </c>
      <c r="B11" s="20">
        <v>10</v>
      </c>
      <c r="C11" s="20">
        <v>2</v>
      </c>
      <c r="D11" s="14">
        <v>4</v>
      </c>
      <c r="E11" s="14">
        <v>69</v>
      </c>
      <c r="F11" s="10">
        <f t="shared" si="0"/>
        <v>343</v>
      </c>
      <c r="G11" s="16">
        <v>274</v>
      </c>
      <c r="H11" s="10">
        <v>0</v>
      </c>
      <c r="I11" s="10">
        <v>0</v>
      </c>
      <c r="J11" s="11">
        <f t="shared" si="1"/>
        <v>0</v>
      </c>
      <c r="K11" s="11">
        <f t="shared" ref="K11" si="3">I11/G11*100</f>
        <v>0</v>
      </c>
    </row>
    <row r="12" spans="1:11" s="29" customFormat="1" ht="15.75" x14ac:dyDescent="0.25">
      <c r="A12" s="32" t="s">
        <v>0</v>
      </c>
      <c r="B12" s="31">
        <v>124</v>
      </c>
      <c r="C12" s="31">
        <v>0</v>
      </c>
      <c r="D12" s="23">
        <v>127</v>
      </c>
      <c r="E12" s="23">
        <v>565</v>
      </c>
      <c r="F12" s="21">
        <f t="shared" si="0"/>
        <v>565</v>
      </c>
      <c r="G12" s="33">
        <v>0</v>
      </c>
      <c r="H12" s="21">
        <v>1</v>
      </c>
      <c r="I12" s="21">
        <v>45</v>
      </c>
      <c r="J12" s="28">
        <f t="shared" si="1"/>
        <v>7.9646017699115044</v>
      </c>
      <c r="K12" s="11">
        <v>0</v>
      </c>
    </row>
    <row r="13" spans="1:11" s="29" customFormat="1" ht="29.25" x14ac:dyDescent="0.25">
      <c r="A13" s="32" t="s">
        <v>21</v>
      </c>
      <c r="B13" s="31">
        <v>216</v>
      </c>
      <c r="C13" s="31">
        <v>0</v>
      </c>
      <c r="D13" s="23">
        <v>246</v>
      </c>
      <c r="E13" s="23">
        <v>1064</v>
      </c>
      <c r="F13" s="21">
        <f t="shared" si="0"/>
        <v>1064</v>
      </c>
      <c r="G13" s="33">
        <v>0</v>
      </c>
      <c r="H13" s="21">
        <v>1</v>
      </c>
      <c r="I13" s="21">
        <v>26</v>
      </c>
      <c r="J13" s="28">
        <f t="shared" si="1"/>
        <v>2.4436090225563909</v>
      </c>
      <c r="K13" s="11">
        <v>0</v>
      </c>
    </row>
    <row r="14" spans="1:11" s="29" customFormat="1" ht="15.75" x14ac:dyDescent="0.25">
      <c r="A14" s="32" t="s">
        <v>22</v>
      </c>
      <c r="B14" s="31">
        <v>70</v>
      </c>
      <c r="C14" s="31">
        <v>6</v>
      </c>
      <c r="D14" s="23">
        <v>55</v>
      </c>
      <c r="E14" s="23">
        <v>264</v>
      </c>
      <c r="F14" s="21">
        <f t="shared" si="0"/>
        <v>934</v>
      </c>
      <c r="G14" s="33">
        <v>670</v>
      </c>
      <c r="H14" s="21">
        <v>2</v>
      </c>
      <c r="I14" s="21">
        <v>388.1</v>
      </c>
      <c r="J14" s="28">
        <f t="shared" si="1"/>
        <v>41.552462526766597</v>
      </c>
      <c r="K14" s="28">
        <f t="shared" si="2"/>
        <v>57.92537313432836</v>
      </c>
    </row>
    <row r="15" spans="1:11" s="29" customFormat="1" ht="18.75" customHeight="1" x14ac:dyDescent="0.25">
      <c r="A15" s="30" t="s">
        <v>23</v>
      </c>
      <c r="B15" s="31">
        <v>16</v>
      </c>
      <c r="C15" s="31">
        <v>0</v>
      </c>
      <c r="D15" s="23">
        <v>23</v>
      </c>
      <c r="E15" s="23">
        <v>248</v>
      </c>
      <c r="F15" s="21">
        <f t="shared" si="0"/>
        <v>248</v>
      </c>
      <c r="G15" s="33">
        <v>0</v>
      </c>
      <c r="H15" s="21">
        <v>1</v>
      </c>
      <c r="I15" s="21">
        <v>98</v>
      </c>
      <c r="J15" s="28">
        <f t="shared" si="1"/>
        <v>39.516129032258064</v>
      </c>
      <c r="K15" s="28">
        <v>0</v>
      </c>
    </row>
    <row r="16" spans="1:11" s="29" customFormat="1" ht="15.75" x14ac:dyDescent="0.25">
      <c r="A16" s="32" t="s">
        <v>24</v>
      </c>
      <c r="B16" s="31">
        <v>33</v>
      </c>
      <c r="C16" s="31">
        <v>0</v>
      </c>
      <c r="D16" s="23">
        <v>21</v>
      </c>
      <c r="E16" s="23">
        <v>141</v>
      </c>
      <c r="F16" s="21">
        <f t="shared" si="0"/>
        <v>141</v>
      </c>
      <c r="G16" s="33">
        <v>0</v>
      </c>
      <c r="H16" s="21">
        <v>1</v>
      </c>
      <c r="I16" s="21">
        <v>11</v>
      </c>
      <c r="J16" s="28">
        <f t="shared" si="1"/>
        <v>7.8014184397163122</v>
      </c>
      <c r="K16" s="28">
        <v>0</v>
      </c>
    </row>
    <row r="17" spans="1:11" s="29" customFormat="1" ht="15.75" x14ac:dyDescent="0.25">
      <c r="A17" s="32" t="s">
        <v>25</v>
      </c>
      <c r="B17" s="31">
        <v>33</v>
      </c>
      <c r="C17" s="31">
        <v>0</v>
      </c>
      <c r="D17" s="23">
        <v>17</v>
      </c>
      <c r="E17" s="23">
        <v>136</v>
      </c>
      <c r="F17" s="21">
        <f t="shared" si="0"/>
        <v>136</v>
      </c>
      <c r="G17" s="33">
        <v>0</v>
      </c>
      <c r="H17" s="21">
        <v>0</v>
      </c>
      <c r="I17" s="21">
        <v>0</v>
      </c>
      <c r="J17" s="28">
        <f t="shared" si="1"/>
        <v>0</v>
      </c>
      <c r="K17" s="28">
        <v>0</v>
      </c>
    </row>
    <row r="18" spans="1:11" s="29" customFormat="1" ht="15.75" x14ac:dyDescent="0.25">
      <c r="A18" s="32" t="s">
        <v>26</v>
      </c>
      <c r="B18" s="31">
        <v>170</v>
      </c>
      <c r="C18" s="31">
        <v>2</v>
      </c>
      <c r="D18" s="23">
        <v>89</v>
      </c>
      <c r="E18" s="23">
        <v>440</v>
      </c>
      <c r="F18" s="21">
        <f t="shared" si="0"/>
        <v>486</v>
      </c>
      <c r="G18" s="33">
        <v>46</v>
      </c>
      <c r="H18" s="21">
        <v>1</v>
      </c>
      <c r="I18" s="21">
        <v>14</v>
      </c>
      <c r="J18" s="28">
        <f t="shared" si="1"/>
        <v>2.880658436213992</v>
      </c>
      <c r="K18" s="28">
        <f t="shared" si="2"/>
        <v>30.434782608695656</v>
      </c>
    </row>
    <row r="19" spans="1:11" s="29" customFormat="1" ht="15.75" x14ac:dyDescent="0.25">
      <c r="A19" s="32" t="s">
        <v>27</v>
      </c>
      <c r="B19" s="31">
        <v>60</v>
      </c>
      <c r="C19" s="31">
        <v>2</v>
      </c>
      <c r="D19" s="23">
        <v>32</v>
      </c>
      <c r="E19" s="23">
        <v>116</v>
      </c>
      <c r="F19" s="21">
        <f t="shared" si="0"/>
        <v>240</v>
      </c>
      <c r="G19" s="33">
        <v>124</v>
      </c>
      <c r="H19" s="21">
        <v>3</v>
      </c>
      <c r="I19" s="21">
        <v>173</v>
      </c>
      <c r="J19" s="28">
        <f t="shared" si="1"/>
        <v>72.083333333333329</v>
      </c>
      <c r="K19" s="28">
        <f t="shared" si="2"/>
        <v>139.51612903225808</v>
      </c>
    </row>
    <row r="20" spans="1:11" s="29" customFormat="1" ht="29.25" x14ac:dyDescent="0.25">
      <c r="A20" s="32" t="s">
        <v>28</v>
      </c>
      <c r="B20" s="31">
        <v>37</v>
      </c>
      <c r="C20" s="31">
        <v>1</v>
      </c>
      <c r="D20" s="23">
        <v>33</v>
      </c>
      <c r="E20" s="23">
        <v>243</v>
      </c>
      <c r="F20" s="21">
        <f t="shared" si="0"/>
        <v>261</v>
      </c>
      <c r="G20" s="33">
        <v>18</v>
      </c>
      <c r="H20" s="21">
        <v>2</v>
      </c>
      <c r="I20" s="21">
        <v>113</v>
      </c>
      <c r="J20" s="28">
        <f t="shared" si="1"/>
        <v>43.29501915708812</v>
      </c>
      <c r="K20" s="28">
        <v>0</v>
      </c>
    </row>
    <row r="21" spans="1:11" s="29" customFormat="1" ht="29.25" x14ac:dyDescent="0.25">
      <c r="A21" s="32" t="s">
        <v>29</v>
      </c>
      <c r="B21" s="31">
        <v>47</v>
      </c>
      <c r="C21" s="31">
        <v>11</v>
      </c>
      <c r="D21" s="23">
        <v>0</v>
      </c>
      <c r="E21" s="23">
        <v>0</v>
      </c>
      <c r="F21" s="21">
        <f t="shared" si="0"/>
        <v>368</v>
      </c>
      <c r="G21" s="33">
        <v>368</v>
      </c>
      <c r="H21" s="21">
        <v>5</v>
      </c>
      <c r="I21" s="21">
        <v>133</v>
      </c>
      <c r="J21" s="28">
        <f t="shared" si="1"/>
        <v>36.141304347826086</v>
      </c>
      <c r="K21" s="28">
        <f t="shared" si="2"/>
        <v>36.141304347826086</v>
      </c>
    </row>
    <row r="22" spans="1:11" s="29" customFormat="1" ht="15.75" x14ac:dyDescent="0.25">
      <c r="A22" s="32" t="s">
        <v>6</v>
      </c>
      <c r="B22" s="31">
        <v>82</v>
      </c>
      <c r="C22" s="31">
        <v>51</v>
      </c>
      <c r="D22" s="23">
        <v>8</v>
      </c>
      <c r="E22" s="23">
        <v>28</v>
      </c>
      <c r="F22" s="21">
        <f t="shared" si="0"/>
        <v>3144</v>
      </c>
      <c r="G22" s="33">
        <v>3116</v>
      </c>
      <c r="H22" s="21">
        <v>48</v>
      </c>
      <c r="I22" s="21">
        <v>2855.1</v>
      </c>
      <c r="J22" s="28">
        <f t="shared" si="1"/>
        <v>90.811068702290072</v>
      </c>
      <c r="K22" s="28">
        <f t="shared" si="2"/>
        <v>91.627086007702175</v>
      </c>
    </row>
    <row r="23" spans="1:11" s="29" customFormat="1" ht="18.75" customHeight="1" x14ac:dyDescent="0.25">
      <c r="A23" s="30" t="s">
        <v>30</v>
      </c>
      <c r="B23" s="31">
        <v>38</v>
      </c>
      <c r="C23" s="31">
        <v>3</v>
      </c>
      <c r="D23" s="23">
        <v>19</v>
      </c>
      <c r="E23" s="23">
        <v>225</v>
      </c>
      <c r="F23" s="21">
        <f t="shared" si="0"/>
        <v>2292</v>
      </c>
      <c r="G23" s="33">
        <v>2067</v>
      </c>
      <c r="H23" s="21">
        <v>5</v>
      </c>
      <c r="I23" s="21">
        <v>2170</v>
      </c>
      <c r="J23" s="28">
        <f t="shared" si="1"/>
        <v>94.677137870855148</v>
      </c>
      <c r="K23" s="28">
        <f t="shared" si="2"/>
        <v>104.9830672472182</v>
      </c>
    </row>
    <row r="24" spans="1:11" s="29" customFormat="1" ht="29.25" x14ac:dyDescent="0.25">
      <c r="A24" s="32" t="s">
        <v>31</v>
      </c>
      <c r="B24" s="31">
        <v>27</v>
      </c>
      <c r="C24" s="31">
        <v>6</v>
      </c>
      <c r="D24" s="23">
        <v>4</v>
      </c>
      <c r="E24" s="23">
        <v>10</v>
      </c>
      <c r="F24" s="21">
        <f t="shared" si="0"/>
        <v>248</v>
      </c>
      <c r="G24" s="33">
        <v>238</v>
      </c>
      <c r="H24" s="21">
        <v>6</v>
      </c>
      <c r="I24" s="28">
        <v>222.7</v>
      </c>
      <c r="J24" s="28">
        <f t="shared" si="1"/>
        <v>89.798387096774192</v>
      </c>
      <c r="K24" s="28">
        <f t="shared" si="2"/>
        <v>93.571428571428569</v>
      </c>
    </row>
    <row r="25" spans="1:11" s="29" customFormat="1" ht="15.75" x14ac:dyDescent="0.25">
      <c r="A25" s="32" t="s">
        <v>32</v>
      </c>
      <c r="B25" s="31">
        <v>134</v>
      </c>
      <c r="C25" s="31">
        <v>1</v>
      </c>
      <c r="D25" s="23">
        <v>17</v>
      </c>
      <c r="E25" s="23">
        <v>89</v>
      </c>
      <c r="F25" s="21">
        <f t="shared" si="0"/>
        <v>103</v>
      </c>
      <c r="G25" s="33">
        <v>14</v>
      </c>
      <c r="H25" s="21">
        <v>1</v>
      </c>
      <c r="I25" s="21">
        <v>14</v>
      </c>
      <c r="J25" s="28">
        <f t="shared" si="1"/>
        <v>13.592233009708737</v>
      </c>
      <c r="K25" s="28">
        <f t="shared" si="2"/>
        <v>100</v>
      </c>
    </row>
    <row r="26" spans="1:11" s="2" customFormat="1" ht="15" hidden="1" customHeight="1" x14ac:dyDescent="0.25">
      <c r="A26" s="2" t="s">
        <v>8</v>
      </c>
      <c r="B26" s="8">
        <f>SUM(B7:B25)</f>
        <v>1257</v>
      </c>
      <c r="C26" s="8">
        <f>SUM(C7:C25)</f>
        <v>96</v>
      </c>
      <c r="D26" s="8">
        <f t="shared" ref="D26:I26" si="4">SUM(D6:D25)</f>
        <v>834</v>
      </c>
      <c r="E26" s="8">
        <f t="shared" si="4"/>
        <v>4738</v>
      </c>
      <c r="F26" s="8">
        <f>SUM(F6:F25)</f>
        <v>14281</v>
      </c>
      <c r="G26" s="35">
        <f>SUM(G7:G25)</f>
        <v>9543</v>
      </c>
      <c r="H26" s="8">
        <f t="shared" si="4"/>
        <v>81</v>
      </c>
      <c r="I26" s="8">
        <f t="shared" si="4"/>
        <v>7954.9</v>
      </c>
      <c r="J26" s="15"/>
      <c r="K26" s="37">
        <f t="shared" si="2"/>
        <v>83.358482657445236</v>
      </c>
    </row>
    <row r="27" spans="1:11" s="2" customFormat="1" ht="15" customHeight="1" x14ac:dyDescent="0.25">
      <c r="A27" s="4"/>
      <c r="B27" s="8"/>
      <c r="C27" s="8"/>
      <c r="D27" s="8"/>
      <c r="E27" s="8"/>
      <c r="F27" s="8"/>
      <c r="G27" s="35"/>
      <c r="H27" s="8"/>
      <c r="I27" s="8"/>
      <c r="J27" s="9"/>
      <c r="K27" s="9"/>
    </row>
    <row r="28" spans="1:11" s="5" customFormat="1" ht="13.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s="2" customFormat="1" ht="29.2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s="5" customFormat="1" x14ac:dyDescent="0.25">
      <c r="A30" s="1"/>
      <c r="B30" s="1"/>
      <c r="C30" s="1"/>
      <c r="D30" s="1"/>
      <c r="E30" s="1"/>
      <c r="F30" s="36"/>
      <c r="G30" s="1"/>
      <c r="H30" s="1"/>
      <c r="I30" s="1"/>
      <c r="J30" s="1"/>
      <c r="K30" s="1"/>
    </row>
    <row r="31" spans="1:11" s="5" customFormat="1" x14ac:dyDescent="0.25">
      <c r="A31" s="1"/>
      <c r="B31" s="1"/>
      <c r="C31" s="1"/>
      <c r="D31" s="1"/>
      <c r="E31" s="1"/>
      <c r="F31" s="36"/>
      <c r="G31" s="1"/>
      <c r="H31" s="1"/>
      <c r="I31" s="1"/>
      <c r="J31" s="1"/>
      <c r="K31" s="1"/>
    </row>
  </sheetData>
  <mergeCells count="10">
    <mergeCell ref="A1:K1"/>
    <mergeCell ref="A2:A3"/>
    <mergeCell ref="B2:B3"/>
    <mergeCell ref="C2:C3"/>
    <mergeCell ref="F2:G2"/>
    <mergeCell ref="I2:I3"/>
    <mergeCell ref="J2:K2"/>
    <mergeCell ref="H2:H3"/>
    <mergeCell ref="D2:D3"/>
    <mergeCell ref="E2:E3"/>
  </mergeCells>
  <phoneticPr fontId="1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>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</dc:creator>
  <cp:lastModifiedBy>Полищук Юлия Валерьевна</cp:lastModifiedBy>
  <cp:lastPrinted>2026-04-08T00:33:00Z</cp:lastPrinted>
  <dcterms:created xsi:type="dcterms:W3CDTF">2005-08-18T05:46:12Z</dcterms:created>
  <dcterms:modified xsi:type="dcterms:W3CDTF">2026-05-27T02:34:16Z</dcterms:modified>
</cp:coreProperties>
</file>