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arefeva\Desktop\к бюджету на 2027-2029 годы\8. МП_Система регулир мун управления+\МП\"/>
    </mc:Choice>
  </mc:AlternateContent>
  <xr:revisionPtr revIDLastSave="0" documentId="13_ncr:1_{EFF985F8-FBAB-4650-AA0B-92EBD794FD8B}" xr6:coauthVersionLast="47" xr6:coauthVersionMax="47" xr10:uidLastSave="{00000000-0000-0000-0000-000000000000}"/>
  <bookViews>
    <workbookView xWindow="-120" yWindow="-120" windowWidth="29040" windowHeight="15840" xr2:uid="{D1712C5E-151A-43A9-BED0-90E0F51401F2}"/>
  </bookViews>
  <sheets>
    <sheet name="Программа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4" i="1" l="1"/>
  <c r="C43" i="1"/>
  <c r="C42" i="1"/>
  <c r="C41" i="1" s="1"/>
  <c r="I41" i="1"/>
  <c r="H41" i="1"/>
  <c r="G41" i="1"/>
  <c r="F41" i="1"/>
  <c r="E41" i="1"/>
  <c r="D41" i="1"/>
  <c r="C39" i="1"/>
  <c r="C38" i="1"/>
  <c r="C37" i="1"/>
  <c r="C27" i="1" s="1"/>
  <c r="I36" i="1"/>
  <c r="H36" i="1"/>
  <c r="G36" i="1"/>
  <c r="F36" i="1"/>
  <c r="E36" i="1"/>
  <c r="D36" i="1"/>
  <c r="C34" i="1"/>
  <c r="C33" i="1"/>
  <c r="C28" i="1" s="1"/>
  <c r="C26" i="1" s="1"/>
  <c r="C32" i="1"/>
  <c r="I31" i="1"/>
  <c r="H31" i="1"/>
  <c r="G31" i="1"/>
  <c r="F31" i="1"/>
  <c r="E31" i="1"/>
  <c r="D31" i="1"/>
  <c r="C31" i="1"/>
  <c r="I29" i="1"/>
  <c r="H29" i="1"/>
  <c r="G29" i="1"/>
  <c r="F29" i="1"/>
  <c r="E29" i="1"/>
  <c r="D29" i="1"/>
  <c r="C29" i="1"/>
  <c r="I28" i="1"/>
  <c r="H28" i="1"/>
  <c r="G28" i="1"/>
  <c r="F28" i="1"/>
  <c r="E28" i="1"/>
  <c r="D28" i="1"/>
  <c r="I27" i="1"/>
  <c r="H27" i="1"/>
  <c r="G27" i="1"/>
  <c r="F27" i="1"/>
  <c r="E27" i="1"/>
  <c r="D27" i="1"/>
  <c r="I24" i="1"/>
  <c r="I20" i="1" s="1"/>
  <c r="H24" i="1"/>
  <c r="H18" i="1" s="1"/>
  <c r="G24" i="1"/>
  <c r="G18" i="1" s="1"/>
  <c r="G12" i="1" s="1"/>
  <c r="F24" i="1"/>
  <c r="F20" i="1" s="1"/>
  <c r="E24" i="1"/>
  <c r="E18" i="1" s="1"/>
  <c r="E12" i="1" s="1"/>
  <c r="I23" i="1"/>
  <c r="I17" i="1" s="1"/>
  <c r="I11" i="1" s="1"/>
  <c r="H23" i="1"/>
  <c r="H17" i="1" s="1"/>
  <c r="G23" i="1"/>
  <c r="G17" i="1" s="1"/>
  <c r="G11" i="1" s="1"/>
  <c r="D23" i="1"/>
  <c r="D20" i="1" s="1"/>
  <c r="I22" i="1"/>
  <c r="H22" i="1"/>
  <c r="H16" i="1" s="1"/>
  <c r="H10" i="1" s="1"/>
  <c r="G22" i="1"/>
  <c r="C21" i="1"/>
  <c r="C15" i="1" s="1"/>
  <c r="C9" i="1" s="1"/>
  <c r="D18" i="1"/>
  <c r="D12" i="1" s="1"/>
  <c r="F17" i="1"/>
  <c r="E17" i="1"/>
  <c r="I16" i="1"/>
  <c r="F16" i="1"/>
  <c r="E16" i="1"/>
  <c r="D16" i="1"/>
  <c r="D10" i="1" s="1"/>
  <c r="I15" i="1"/>
  <c r="H15" i="1"/>
  <c r="G15" i="1"/>
  <c r="G9" i="1" s="1"/>
  <c r="F15" i="1"/>
  <c r="E15" i="1"/>
  <c r="D15" i="1"/>
  <c r="E11" i="1"/>
  <c r="E9" i="1"/>
  <c r="E26" i="1" l="1"/>
  <c r="I9" i="1"/>
  <c r="E20" i="1"/>
  <c r="C36" i="1"/>
  <c r="D9" i="1"/>
  <c r="F10" i="1"/>
  <c r="F18" i="1"/>
  <c r="F12" i="1" s="1"/>
  <c r="I26" i="1"/>
  <c r="F9" i="1"/>
  <c r="G26" i="1"/>
  <c r="D26" i="1"/>
  <c r="H26" i="1"/>
  <c r="E10" i="1"/>
  <c r="E8" i="1" s="1"/>
  <c r="H9" i="1"/>
  <c r="I18" i="1"/>
  <c r="I12" i="1" s="1"/>
  <c r="H14" i="1"/>
  <c r="H20" i="1"/>
  <c r="C23" i="1"/>
  <c r="C17" i="1" s="1"/>
  <c r="C22" i="1"/>
  <c r="C16" i="1" s="1"/>
  <c r="H12" i="1"/>
  <c r="C18" i="1"/>
  <c r="C24" i="1"/>
  <c r="I10" i="1"/>
  <c r="I8" i="1" s="1"/>
  <c r="F11" i="1"/>
  <c r="F26" i="1"/>
  <c r="E14" i="1"/>
  <c r="G16" i="1"/>
  <c r="D17" i="1"/>
  <c r="H11" i="1"/>
  <c r="G20" i="1"/>
  <c r="F8" i="1" l="1"/>
  <c r="C12" i="1"/>
  <c r="I14" i="1"/>
  <c r="F14" i="1"/>
  <c r="C20" i="1"/>
  <c r="H8" i="1"/>
  <c r="D11" i="1"/>
  <c r="D14" i="1"/>
  <c r="C14" i="1"/>
  <c r="G10" i="1"/>
  <c r="G14" i="1"/>
  <c r="G8" i="1" l="1"/>
  <c r="C10" i="1"/>
  <c r="C11" i="1"/>
  <c r="D8" i="1"/>
  <c r="C8" i="1" l="1"/>
</calcChain>
</file>

<file path=xl/sharedStrings.xml><?xml version="1.0" encoding="utf-8"?>
<sst xmlns="http://schemas.openxmlformats.org/spreadsheetml/2006/main" count="58" uniqueCount="28">
  <si>
    <t>Таблица 4</t>
  </si>
  <si>
    <t>ФИНАНСОВОЕ ОБЕСПЕЧЕНИЕ РЕАЛИЗАЦИИ МУНИЦИПАЛЬНОЙ ПРОГРАММЫ ГОРОДА УСОЛЬЕ-СИБИРСКОЕ «СИСТЕМА РЕГУЛИРОВАНИЯ МУНИЦИПАЛЬНОГО УПРАВЛЕНИЯ»</t>
  </si>
  <si>
    <t>Ответственный исполнитель, Соисполнители</t>
  </si>
  <si>
    <t>Источник финансирования</t>
  </si>
  <si>
    <t>за весь период реализации муниципальной программы</t>
  </si>
  <si>
    <t>Объем финансирования, рублей</t>
  </si>
  <si>
    <t>в том числе по годам</t>
  </si>
  <si>
    <t>2026 год</t>
  </si>
  <si>
    <t>2027 год</t>
  </si>
  <si>
    <t>2028 год</t>
  </si>
  <si>
    <t>2029 год</t>
  </si>
  <si>
    <t>2030 год</t>
  </si>
  <si>
    <t>2031 год</t>
  </si>
  <si>
    <t>Муниципальная программа города Усолье-Сибирское «Система регулирования муниципального управления»</t>
  </si>
  <si>
    <t>Комитет экономического развития</t>
  </si>
  <si>
    <t>Всего, в том числе:</t>
  </si>
  <si>
    <t>Федеральный бюджет</t>
  </si>
  <si>
    <t>Областной бюджет</t>
  </si>
  <si>
    <t>Местный бюджет</t>
  </si>
  <si>
    <t>Инициативные платежи</t>
  </si>
  <si>
    <t xml:space="preserve">Проектная часть </t>
  </si>
  <si>
    <t>Муниципальный проект «Развитие инициативного бюджетирования»</t>
  </si>
  <si>
    <t>Процессная часть</t>
  </si>
  <si>
    <t>Комплекс процессных мероприятий «Организация и управление бюджетным процессом бюджета города Усолье-Сибирское»</t>
  </si>
  <si>
    <t>Комитет по финансам</t>
  </si>
  <si>
    <t>Комплекс процессных мероприятий «Управление и распоряжение земельными участками и муниципальным имуществом на территории муниципального образования «город Усолье-Сибирское»</t>
  </si>
  <si>
    <t>Комитет по управлению муниципальным имуществом</t>
  </si>
  <si>
    <t>Комплекс процессных мероприятий «Система муниципального управления»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</si>
</sst>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arefeva/Desktop/&#1050;&#1069;&#1056;/&#1055;&#1088;&#1086;&#1075;&#1088;&#1072;&#1084;&#1084;&#1099;/&#1052;&#1055;%202026-2031/&#1057;&#1080;&#1089;%20&#1088;&#1077;&#1075;&#1091;&#1083;&#1080;&#1088;%20&#1084;&#1091;&#1085;&#1080;&#1094;%20&#1091;&#1087;&#1088;&#1072;&#1074;&#1083;/&#1055;&#1088;&#1086;&#1075;&#1088;&#1072;&#1084;&#1084;&#1072;/&#1074;&#1085;&#1077;&#1089;&#1077;&#1085;&#1080;&#1077;%20&#1080;&#1079;&#1084;&#1077;&#1085;&#1077;&#1085;&#1080;&#1081;/&#1060;&#1080;&#1085;&#1072;&#1085;&#1089;&#1086;&#1074;&#1086;&#1077;%20&#1086;&#1073;&#1077;&#1089;&#1087;&#1077;&#1095;&#1077;&#1085;&#1080;&#1077;%20&#1052;&#105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рамма"/>
      <sheetName val="МПроект"/>
      <sheetName val="КФ"/>
      <sheetName val="КУМИ"/>
      <sheetName val="СМУ"/>
    </sheetNames>
    <sheetDataSet>
      <sheetData sheetId="0" refreshError="1"/>
      <sheetData sheetId="1" refreshError="1">
        <row r="9">
          <cell r="E9">
            <v>27940000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D9B0A-D3EA-456E-B4EB-870E9161F2D4}">
  <dimension ref="A1:I46"/>
  <sheetViews>
    <sheetView tabSelected="1" view="pageBreakPreview" topLeftCell="A2" zoomScaleNormal="100" zoomScaleSheetLayoutView="100" workbookViewId="0">
      <selection activeCell="E12" sqref="E12"/>
    </sheetView>
  </sheetViews>
  <sheetFormatPr defaultRowHeight="15" x14ac:dyDescent="0.25"/>
  <cols>
    <col min="1" max="1" width="15.7109375" customWidth="1"/>
    <col min="2" max="2" width="18.5703125" customWidth="1"/>
    <col min="3" max="3" width="18.28515625" customWidth="1"/>
    <col min="4" max="4" width="18.85546875" customWidth="1"/>
    <col min="5" max="5" width="17.140625" customWidth="1"/>
    <col min="6" max="6" width="17.7109375" customWidth="1"/>
    <col min="7" max="7" width="14.42578125" customWidth="1"/>
    <col min="8" max="8" width="15.28515625" customWidth="1"/>
    <col min="9" max="9" width="13.7109375" customWidth="1"/>
  </cols>
  <sheetData>
    <row r="1" spans="1:9" ht="15.75" x14ac:dyDescent="0.25">
      <c r="A1" s="1"/>
      <c r="B1" s="1"/>
      <c r="C1" s="2"/>
      <c r="D1" s="2"/>
      <c r="E1" s="2"/>
      <c r="F1" s="2"/>
      <c r="G1" s="2"/>
      <c r="H1" s="2"/>
      <c r="I1" s="3" t="s">
        <v>0</v>
      </c>
    </row>
    <row r="2" spans="1:9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5" customHeight="1" x14ac:dyDescent="0.25">
      <c r="A3" s="25"/>
      <c r="B3" s="25"/>
      <c r="C3" s="25"/>
      <c r="D3" s="25"/>
      <c r="E3" s="25"/>
      <c r="F3" s="25"/>
      <c r="G3" s="25"/>
      <c r="H3" s="25"/>
      <c r="I3" s="25"/>
    </row>
    <row r="4" spans="1:9" ht="15" customHeight="1" x14ac:dyDescent="0.25">
      <c r="A4" s="18" t="s">
        <v>2</v>
      </c>
      <c r="B4" s="18" t="s">
        <v>3</v>
      </c>
      <c r="C4" s="26" t="s">
        <v>4</v>
      </c>
      <c r="D4" s="29" t="s">
        <v>5</v>
      </c>
      <c r="E4" s="30"/>
      <c r="F4" s="30"/>
      <c r="G4" s="30"/>
      <c r="H4" s="30"/>
      <c r="I4" s="31"/>
    </row>
    <row r="5" spans="1:9" ht="15" customHeight="1" x14ac:dyDescent="0.25">
      <c r="A5" s="19"/>
      <c r="B5" s="19"/>
      <c r="C5" s="27"/>
      <c r="D5" s="29" t="s">
        <v>6</v>
      </c>
      <c r="E5" s="30"/>
      <c r="F5" s="30"/>
      <c r="G5" s="30"/>
      <c r="H5" s="30"/>
      <c r="I5" s="31"/>
    </row>
    <row r="6" spans="1:9" ht="24.75" customHeight="1" x14ac:dyDescent="0.25">
      <c r="A6" s="20"/>
      <c r="B6" s="20"/>
      <c r="C6" s="28"/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 x14ac:dyDescent="0.25">
      <c r="A7" s="12" t="s">
        <v>13</v>
      </c>
      <c r="B7" s="13"/>
      <c r="C7" s="13"/>
      <c r="D7" s="13"/>
      <c r="E7" s="13"/>
      <c r="F7" s="13"/>
      <c r="G7" s="13"/>
      <c r="H7" s="13"/>
      <c r="I7" s="14"/>
    </row>
    <row r="8" spans="1:9" ht="15" customHeight="1" x14ac:dyDescent="0.25">
      <c r="A8" s="18" t="s">
        <v>14</v>
      </c>
      <c r="B8" s="5" t="s">
        <v>15</v>
      </c>
      <c r="C8" s="6">
        <f>C10+C11+C12+C9</f>
        <v>2003841474.7599998</v>
      </c>
      <c r="D8" s="6">
        <f t="shared" ref="D8:I8" si="0">D10+D11+D12+D9</f>
        <v>424439326.20999998</v>
      </c>
      <c r="E8" s="6">
        <f t="shared" si="0"/>
        <v>416329240.12000006</v>
      </c>
      <c r="F8" s="6">
        <f t="shared" si="0"/>
        <v>360022043.66000003</v>
      </c>
      <c r="G8" s="6">
        <f t="shared" si="0"/>
        <v>267683621.59</v>
      </c>
      <c r="H8" s="6">
        <f t="shared" si="0"/>
        <v>267683621.59</v>
      </c>
      <c r="I8" s="6">
        <f t="shared" si="0"/>
        <v>267683621.59</v>
      </c>
    </row>
    <row r="9" spans="1:9" x14ac:dyDescent="0.25">
      <c r="A9" s="19"/>
      <c r="B9" s="7" t="s">
        <v>16</v>
      </c>
      <c r="C9" s="8">
        <f>C15+C27</f>
        <v>0</v>
      </c>
      <c r="D9" s="8">
        <f t="shared" ref="D9:I11" si="1">D15+D27</f>
        <v>0</v>
      </c>
      <c r="E9" s="8">
        <f t="shared" si="1"/>
        <v>0</v>
      </c>
      <c r="F9" s="8">
        <f t="shared" si="1"/>
        <v>0</v>
      </c>
      <c r="G9" s="8">
        <f t="shared" si="1"/>
        <v>0</v>
      </c>
      <c r="H9" s="8">
        <f t="shared" si="1"/>
        <v>0</v>
      </c>
      <c r="I9" s="8">
        <f t="shared" si="1"/>
        <v>0</v>
      </c>
    </row>
    <row r="10" spans="1:9" x14ac:dyDescent="0.25">
      <c r="A10" s="19"/>
      <c r="B10" s="7" t="s">
        <v>17</v>
      </c>
      <c r="C10" s="8">
        <f>D10+E10+F10+G10+H10+I10</f>
        <v>39940000</v>
      </c>
      <c r="D10" s="8">
        <f>D16+D28</f>
        <v>27940000</v>
      </c>
      <c r="E10" s="8">
        <f t="shared" si="1"/>
        <v>6000000</v>
      </c>
      <c r="F10" s="8">
        <f t="shared" si="1"/>
        <v>6000000</v>
      </c>
      <c r="G10" s="8">
        <f t="shared" si="1"/>
        <v>0</v>
      </c>
      <c r="H10" s="8">
        <f t="shared" si="1"/>
        <v>0</v>
      </c>
      <c r="I10" s="8">
        <f t="shared" si="1"/>
        <v>0</v>
      </c>
    </row>
    <row r="11" spans="1:9" x14ac:dyDescent="0.25">
      <c r="A11" s="19"/>
      <c r="B11" s="7" t="s">
        <v>18</v>
      </c>
      <c r="C11" s="8">
        <f>D11+E11+F11+G11+H11+I11</f>
        <v>1959968474.7599998</v>
      </c>
      <c r="D11" s="8">
        <f t="shared" si="1"/>
        <v>392566326.20999998</v>
      </c>
      <c r="E11" s="8">
        <f t="shared" si="1"/>
        <v>410329240.12000006</v>
      </c>
      <c r="F11" s="8">
        <f t="shared" si="1"/>
        <v>354022043.66000003</v>
      </c>
      <c r="G11" s="8">
        <f t="shared" si="1"/>
        <v>267683621.59</v>
      </c>
      <c r="H11" s="8">
        <f t="shared" si="1"/>
        <v>267683621.59</v>
      </c>
      <c r="I11" s="8">
        <f t="shared" si="1"/>
        <v>267683621.59</v>
      </c>
    </row>
    <row r="12" spans="1:9" ht="25.5" x14ac:dyDescent="0.25">
      <c r="A12" s="20"/>
      <c r="B12" s="9" t="s">
        <v>19</v>
      </c>
      <c r="C12" s="8">
        <f>SUM(D12:I12)</f>
        <v>3933000</v>
      </c>
      <c r="D12" s="8">
        <f>D18</f>
        <v>3933000</v>
      </c>
      <c r="E12" s="8">
        <f t="shared" ref="E12:I12" si="2">E18</f>
        <v>0</v>
      </c>
      <c r="F12" s="8">
        <f t="shared" si="2"/>
        <v>0</v>
      </c>
      <c r="G12" s="8">
        <f t="shared" si="2"/>
        <v>0</v>
      </c>
      <c r="H12" s="8">
        <f t="shared" si="2"/>
        <v>0</v>
      </c>
      <c r="I12" s="8">
        <f t="shared" si="2"/>
        <v>0</v>
      </c>
    </row>
    <row r="13" spans="1:9" x14ac:dyDescent="0.25">
      <c r="A13" s="12" t="s">
        <v>20</v>
      </c>
      <c r="B13" s="13"/>
      <c r="C13" s="13"/>
      <c r="D13" s="13"/>
      <c r="E13" s="13"/>
      <c r="F13" s="13"/>
      <c r="G13" s="13"/>
      <c r="H13" s="13"/>
      <c r="I13" s="14"/>
    </row>
    <row r="14" spans="1:9" ht="15" customHeight="1" x14ac:dyDescent="0.25">
      <c r="A14" s="18" t="s">
        <v>14</v>
      </c>
      <c r="B14" s="7" t="s">
        <v>15</v>
      </c>
      <c r="C14" s="8">
        <f>C16+C17+C18</f>
        <v>45059814</v>
      </c>
      <c r="D14" s="8">
        <f>D16+D17+D18+D15</f>
        <v>31873000</v>
      </c>
      <c r="E14" s="8">
        <f t="shared" ref="E14:I14" si="3">E16+E17+E18+E15</f>
        <v>6593407</v>
      </c>
      <c r="F14" s="8">
        <f t="shared" si="3"/>
        <v>6593407</v>
      </c>
      <c r="G14" s="8">
        <f t="shared" si="3"/>
        <v>0</v>
      </c>
      <c r="H14" s="8">
        <f t="shared" si="3"/>
        <v>0</v>
      </c>
      <c r="I14" s="8">
        <f t="shared" si="3"/>
        <v>0</v>
      </c>
    </row>
    <row r="15" spans="1:9" x14ac:dyDescent="0.25">
      <c r="A15" s="19"/>
      <c r="B15" s="7" t="s">
        <v>16</v>
      </c>
      <c r="C15" s="8">
        <f t="shared" ref="C15:I18" si="4">C21</f>
        <v>0</v>
      </c>
      <c r="D15" s="8">
        <f t="shared" si="4"/>
        <v>0</v>
      </c>
      <c r="E15" s="8">
        <f t="shared" si="4"/>
        <v>0</v>
      </c>
      <c r="F15" s="8">
        <f t="shared" si="4"/>
        <v>0</v>
      </c>
      <c r="G15" s="8">
        <f t="shared" si="4"/>
        <v>0</v>
      </c>
      <c r="H15" s="8">
        <f t="shared" si="4"/>
        <v>0</v>
      </c>
      <c r="I15" s="8">
        <f t="shared" si="4"/>
        <v>0</v>
      </c>
    </row>
    <row r="16" spans="1:9" x14ac:dyDescent="0.25">
      <c r="A16" s="19"/>
      <c r="B16" s="7" t="s">
        <v>17</v>
      </c>
      <c r="C16" s="8">
        <f>C22</f>
        <v>39940000</v>
      </c>
      <c r="D16" s="8">
        <f>D22</f>
        <v>27940000</v>
      </c>
      <c r="E16" s="8">
        <f t="shared" si="4"/>
        <v>6000000</v>
      </c>
      <c r="F16" s="8">
        <f t="shared" si="4"/>
        <v>6000000</v>
      </c>
      <c r="G16" s="8">
        <f t="shared" si="4"/>
        <v>0</v>
      </c>
      <c r="H16" s="8">
        <f t="shared" si="4"/>
        <v>0</v>
      </c>
      <c r="I16" s="8">
        <f t="shared" si="4"/>
        <v>0</v>
      </c>
    </row>
    <row r="17" spans="1:9" x14ac:dyDescent="0.25">
      <c r="A17" s="19"/>
      <c r="B17" s="7" t="s">
        <v>18</v>
      </c>
      <c r="C17" s="8">
        <f>C23</f>
        <v>1186814</v>
      </c>
      <c r="D17" s="8">
        <f>D23</f>
        <v>0</v>
      </c>
      <c r="E17" s="8">
        <f t="shared" si="4"/>
        <v>593407</v>
      </c>
      <c r="F17" s="8">
        <f t="shared" si="4"/>
        <v>593407</v>
      </c>
      <c r="G17" s="8">
        <f t="shared" si="4"/>
        <v>0</v>
      </c>
      <c r="H17" s="8">
        <f t="shared" si="4"/>
        <v>0</v>
      </c>
      <c r="I17" s="8">
        <f t="shared" si="4"/>
        <v>0</v>
      </c>
    </row>
    <row r="18" spans="1:9" ht="25.5" x14ac:dyDescent="0.25">
      <c r="A18" s="20"/>
      <c r="B18" s="9" t="s">
        <v>19</v>
      </c>
      <c r="C18" s="8">
        <f>SUM(D18:I18)</f>
        <v>3933000</v>
      </c>
      <c r="D18" s="8">
        <f>D24</f>
        <v>3933000</v>
      </c>
      <c r="E18" s="8">
        <f>E24</f>
        <v>0</v>
      </c>
      <c r="F18" s="8">
        <f t="shared" si="4"/>
        <v>0</v>
      </c>
      <c r="G18" s="8">
        <f t="shared" si="4"/>
        <v>0</v>
      </c>
      <c r="H18" s="8">
        <f t="shared" si="4"/>
        <v>0</v>
      </c>
      <c r="I18" s="8">
        <f t="shared" si="4"/>
        <v>0</v>
      </c>
    </row>
    <row r="19" spans="1:9" x14ac:dyDescent="0.25">
      <c r="A19" s="12" t="s">
        <v>21</v>
      </c>
      <c r="B19" s="13"/>
      <c r="C19" s="13"/>
      <c r="D19" s="13"/>
      <c r="E19" s="13"/>
      <c r="F19" s="13"/>
      <c r="G19" s="13"/>
      <c r="H19" s="13"/>
      <c r="I19" s="14"/>
    </row>
    <row r="20" spans="1:9" ht="15" customHeight="1" x14ac:dyDescent="0.25">
      <c r="A20" s="15" t="s">
        <v>14</v>
      </c>
      <c r="B20" s="7" t="s">
        <v>15</v>
      </c>
      <c r="C20" s="8">
        <f>C22+C23+C24</f>
        <v>45059814</v>
      </c>
      <c r="D20" s="8">
        <f>D22+D23+D24</f>
        <v>31873000</v>
      </c>
      <c r="E20" s="8">
        <f>E22+E23+E24</f>
        <v>6593407</v>
      </c>
      <c r="F20" s="8">
        <f t="shared" ref="F20:I20" si="5">F22+F23+F24</f>
        <v>6593407</v>
      </c>
      <c r="G20" s="8">
        <f t="shared" si="5"/>
        <v>0</v>
      </c>
      <c r="H20" s="8">
        <f t="shared" si="5"/>
        <v>0</v>
      </c>
      <c r="I20" s="8">
        <f t="shared" si="5"/>
        <v>0</v>
      </c>
    </row>
    <row r="21" spans="1:9" x14ac:dyDescent="0.25">
      <c r="A21" s="16"/>
      <c r="B21" s="7" t="s">
        <v>16</v>
      </c>
      <c r="C21" s="8">
        <f>D21+E21+F21+G21+H21+I21</f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</row>
    <row r="22" spans="1:9" x14ac:dyDescent="0.25">
      <c r="A22" s="16"/>
      <c r="B22" s="7" t="s">
        <v>17</v>
      </c>
      <c r="C22" s="8">
        <f>D22+E22+F22+G22+H22+I22</f>
        <v>39940000</v>
      </c>
      <c r="D22" s="8">
        <v>27940000</v>
      </c>
      <c r="E22" s="8">
        <v>6000000</v>
      </c>
      <c r="F22" s="8">
        <v>6000000</v>
      </c>
      <c r="G22" s="8">
        <f>[1]МПроект!H9</f>
        <v>0</v>
      </c>
      <c r="H22" s="8">
        <f>[1]МПроект!I9</f>
        <v>0</v>
      </c>
      <c r="I22" s="8">
        <f>[1]МПроект!J9</f>
        <v>0</v>
      </c>
    </row>
    <row r="23" spans="1:9" x14ac:dyDescent="0.25">
      <c r="A23" s="16"/>
      <c r="B23" s="7" t="s">
        <v>18</v>
      </c>
      <c r="C23" s="8">
        <f>D23+E23+F23+G23+H23+I23</f>
        <v>1186814</v>
      </c>
      <c r="D23" s="8">
        <f>[1]МПроект!E10</f>
        <v>0</v>
      </c>
      <c r="E23" s="8">
        <v>593407</v>
      </c>
      <c r="F23" s="8">
        <v>593407</v>
      </c>
      <c r="G23" s="8">
        <f>[1]МПроект!H10</f>
        <v>0</v>
      </c>
      <c r="H23" s="8">
        <f>[1]МПроект!I10</f>
        <v>0</v>
      </c>
      <c r="I23" s="8">
        <f>[1]МПроект!J10</f>
        <v>0</v>
      </c>
    </row>
    <row r="24" spans="1:9" ht="25.5" x14ac:dyDescent="0.25">
      <c r="A24" s="17"/>
      <c r="B24" s="9" t="s">
        <v>19</v>
      </c>
      <c r="C24" s="8">
        <f t="shared" ref="C24" si="6">D24+E24+F24+G24+H24+I24</f>
        <v>3933000</v>
      </c>
      <c r="D24" s="8">
        <v>3933000</v>
      </c>
      <c r="E24" s="8">
        <f>[1]МПроект!F11</f>
        <v>0</v>
      </c>
      <c r="F24" s="8">
        <f>[1]МПроект!G11</f>
        <v>0</v>
      </c>
      <c r="G24" s="8">
        <f>[1]МПроект!H11</f>
        <v>0</v>
      </c>
      <c r="H24" s="8">
        <f>[1]МПроект!I11</f>
        <v>0</v>
      </c>
      <c r="I24" s="8">
        <f>[1]МПроект!J11</f>
        <v>0</v>
      </c>
    </row>
    <row r="25" spans="1:9" x14ac:dyDescent="0.25">
      <c r="A25" s="12" t="s">
        <v>22</v>
      </c>
      <c r="B25" s="13"/>
      <c r="C25" s="13"/>
      <c r="D25" s="13"/>
      <c r="E25" s="13"/>
      <c r="F25" s="13"/>
      <c r="G25" s="13"/>
      <c r="H25" s="13"/>
      <c r="I25" s="14"/>
    </row>
    <row r="26" spans="1:9" ht="15" customHeight="1" x14ac:dyDescent="0.25">
      <c r="A26" s="18" t="s">
        <v>14</v>
      </c>
      <c r="B26" s="7" t="s">
        <v>15</v>
      </c>
      <c r="C26" s="8">
        <f>C27+C28+C29</f>
        <v>1958781660.7600002</v>
      </c>
      <c r="D26" s="8">
        <f>D27+D28+D29</f>
        <v>392566326.20999998</v>
      </c>
      <c r="E26" s="8">
        <f>E27+E28+E29</f>
        <v>409735833.12000006</v>
      </c>
      <c r="F26" s="8">
        <f t="shared" ref="F26:I26" si="7">F27+F28+F29</f>
        <v>353428636.66000003</v>
      </c>
      <c r="G26" s="8">
        <f t="shared" si="7"/>
        <v>267683621.59</v>
      </c>
      <c r="H26" s="8">
        <f t="shared" si="7"/>
        <v>267683621.59</v>
      </c>
      <c r="I26" s="8">
        <f t="shared" si="7"/>
        <v>267683621.59</v>
      </c>
    </row>
    <row r="27" spans="1:9" x14ac:dyDescent="0.25">
      <c r="A27" s="19"/>
      <c r="B27" s="7" t="s">
        <v>16</v>
      </c>
      <c r="C27" s="8">
        <f>C32+C37+C42</f>
        <v>0</v>
      </c>
      <c r="D27" s="8">
        <f t="shared" ref="D27:I27" si="8">D32+D37+D42</f>
        <v>0</v>
      </c>
      <c r="E27" s="8">
        <f t="shared" si="8"/>
        <v>0</v>
      </c>
      <c r="F27" s="8">
        <f t="shared" si="8"/>
        <v>0</v>
      </c>
      <c r="G27" s="8">
        <f t="shared" si="8"/>
        <v>0</v>
      </c>
      <c r="H27" s="8">
        <f t="shared" si="8"/>
        <v>0</v>
      </c>
      <c r="I27" s="8">
        <f t="shared" si="8"/>
        <v>0</v>
      </c>
    </row>
    <row r="28" spans="1:9" x14ac:dyDescent="0.25">
      <c r="A28" s="19"/>
      <c r="B28" s="7" t="s">
        <v>17</v>
      </c>
      <c r="C28" s="8">
        <f t="shared" ref="C28:I29" si="9">C33+C38+C43</f>
        <v>0</v>
      </c>
      <c r="D28" s="8">
        <f t="shared" si="9"/>
        <v>0</v>
      </c>
      <c r="E28" s="8">
        <f t="shared" si="9"/>
        <v>0</v>
      </c>
      <c r="F28" s="8">
        <f t="shared" si="9"/>
        <v>0</v>
      </c>
      <c r="G28" s="8">
        <f t="shared" si="9"/>
        <v>0</v>
      </c>
      <c r="H28" s="8">
        <f t="shared" si="9"/>
        <v>0</v>
      </c>
      <c r="I28" s="8">
        <f t="shared" si="9"/>
        <v>0</v>
      </c>
    </row>
    <row r="29" spans="1:9" x14ac:dyDescent="0.25">
      <c r="A29" s="20"/>
      <c r="B29" s="7" t="s">
        <v>18</v>
      </c>
      <c r="C29" s="8">
        <f>C34+C39+C44</f>
        <v>1958781660.7600002</v>
      </c>
      <c r="D29" s="8">
        <f>D34+D39+D44</f>
        <v>392566326.20999998</v>
      </c>
      <c r="E29" s="8">
        <f>E34+E39+E44</f>
        <v>409735833.12000006</v>
      </c>
      <c r="F29" s="8">
        <f t="shared" si="9"/>
        <v>353428636.66000003</v>
      </c>
      <c r="G29" s="8">
        <f t="shared" si="9"/>
        <v>267683621.59</v>
      </c>
      <c r="H29" s="8">
        <f t="shared" si="9"/>
        <v>267683621.59</v>
      </c>
      <c r="I29" s="8">
        <f t="shared" si="9"/>
        <v>267683621.59</v>
      </c>
    </row>
    <row r="30" spans="1:9" ht="15" customHeight="1" x14ac:dyDescent="0.25">
      <c r="A30" s="21" t="s">
        <v>23</v>
      </c>
      <c r="B30" s="22"/>
      <c r="C30" s="22"/>
      <c r="D30" s="22"/>
      <c r="E30" s="22"/>
      <c r="F30" s="22"/>
      <c r="G30" s="22"/>
      <c r="H30" s="22"/>
      <c r="I30" s="23"/>
    </row>
    <row r="31" spans="1:9" ht="15" customHeight="1" x14ac:dyDescent="0.25">
      <c r="A31" s="15" t="s">
        <v>24</v>
      </c>
      <c r="B31" s="7" t="s">
        <v>15</v>
      </c>
      <c r="C31" s="8">
        <f>C32+C33+C34</f>
        <v>161472159.09999999</v>
      </c>
      <c r="D31" s="8">
        <f>D32+D33+D34</f>
        <v>27650426.609999999</v>
      </c>
      <c r="E31" s="8">
        <f t="shared" ref="E31:I31" si="10">E32+E33+E34</f>
        <v>34354921.840000004</v>
      </c>
      <c r="F31" s="8">
        <f t="shared" si="10"/>
        <v>29702045.129999999</v>
      </c>
      <c r="G31" s="8">
        <f t="shared" si="10"/>
        <v>23254921.84</v>
      </c>
      <c r="H31" s="8">
        <f t="shared" si="10"/>
        <v>23254921.84</v>
      </c>
      <c r="I31" s="8">
        <f t="shared" si="10"/>
        <v>23254921.84</v>
      </c>
    </row>
    <row r="32" spans="1:9" x14ac:dyDescent="0.25">
      <c r="A32" s="16"/>
      <c r="B32" s="7" t="s">
        <v>16</v>
      </c>
      <c r="C32" s="8">
        <f>D32+E32+F32+G32+H32+I32</f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</row>
    <row r="33" spans="1:9" x14ac:dyDescent="0.25">
      <c r="A33" s="16"/>
      <c r="B33" s="7" t="s">
        <v>17</v>
      </c>
      <c r="C33" s="8">
        <f t="shared" ref="C33:C34" si="11">D33+E33+F33+G33+H33+I33</f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</row>
    <row r="34" spans="1:9" x14ac:dyDescent="0.25">
      <c r="A34" s="17"/>
      <c r="B34" s="7" t="s">
        <v>18</v>
      </c>
      <c r="C34" s="8">
        <f t="shared" si="11"/>
        <v>161472159.09999999</v>
      </c>
      <c r="D34" s="8">
        <v>27650426.609999999</v>
      </c>
      <c r="E34" s="8">
        <v>34354921.840000004</v>
      </c>
      <c r="F34" s="8">
        <v>29702045.129999999</v>
      </c>
      <c r="G34" s="8">
        <v>23254921.84</v>
      </c>
      <c r="H34" s="8">
        <v>23254921.84</v>
      </c>
      <c r="I34" s="8">
        <v>23254921.84</v>
      </c>
    </row>
    <row r="35" spans="1:9" ht="25.5" customHeight="1" x14ac:dyDescent="0.25">
      <c r="A35" s="21" t="s">
        <v>25</v>
      </c>
      <c r="B35" s="22"/>
      <c r="C35" s="22"/>
      <c r="D35" s="22"/>
      <c r="E35" s="22"/>
      <c r="F35" s="22"/>
      <c r="G35" s="22"/>
      <c r="H35" s="22"/>
      <c r="I35" s="23"/>
    </row>
    <row r="36" spans="1:9" ht="15" customHeight="1" x14ac:dyDescent="0.25">
      <c r="A36" s="18" t="s">
        <v>26</v>
      </c>
      <c r="B36" s="7" t="s">
        <v>15</v>
      </c>
      <c r="C36" s="8">
        <f>C37+C38+C39</f>
        <v>243445640.33999997</v>
      </c>
      <c r="D36" s="8">
        <f>D37+D38+D39</f>
        <v>51610005.780000001</v>
      </c>
      <c r="E36" s="8">
        <f>E37+E38+E39</f>
        <v>52389648.850000001</v>
      </c>
      <c r="F36" s="8">
        <f t="shared" ref="F36:I36" si="12">F37+F38+F39</f>
        <v>34879039.160000004</v>
      </c>
      <c r="G36" s="8">
        <f t="shared" si="12"/>
        <v>34855648.850000001</v>
      </c>
      <c r="H36" s="8">
        <f t="shared" si="12"/>
        <v>34855648.850000001</v>
      </c>
      <c r="I36" s="8">
        <f t="shared" si="12"/>
        <v>34855648.850000001</v>
      </c>
    </row>
    <row r="37" spans="1:9" x14ac:dyDescent="0.25">
      <c r="A37" s="19"/>
      <c r="B37" s="7" t="s">
        <v>16</v>
      </c>
      <c r="C37" s="8">
        <f>D37+E37+F37+G37+H37+I37</f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</row>
    <row r="38" spans="1:9" x14ac:dyDescent="0.25">
      <c r="A38" s="19"/>
      <c r="B38" s="7" t="s">
        <v>17</v>
      </c>
      <c r="C38" s="8">
        <f t="shared" ref="C38" si="13">D38+E38+F38+G38+H38+I38</f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</row>
    <row r="39" spans="1:9" x14ac:dyDescent="0.25">
      <c r="A39" s="20"/>
      <c r="B39" s="7" t="s">
        <v>18</v>
      </c>
      <c r="C39" s="8">
        <f>D39+E39+F39+G39+H39+I39</f>
        <v>243445640.33999997</v>
      </c>
      <c r="D39" s="8">
        <v>51610005.780000001</v>
      </c>
      <c r="E39" s="8">
        <v>52389648.850000001</v>
      </c>
      <c r="F39" s="8">
        <v>34879039.160000004</v>
      </c>
      <c r="G39" s="8">
        <v>34855648.850000001</v>
      </c>
      <c r="H39" s="8">
        <v>34855648.850000001</v>
      </c>
      <c r="I39" s="8">
        <v>34855648.850000001</v>
      </c>
    </row>
    <row r="40" spans="1:9" x14ac:dyDescent="0.25">
      <c r="A40" s="12" t="s">
        <v>27</v>
      </c>
      <c r="B40" s="13"/>
      <c r="C40" s="13"/>
      <c r="D40" s="13"/>
      <c r="E40" s="13"/>
      <c r="F40" s="13"/>
      <c r="G40" s="13"/>
      <c r="H40" s="13"/>
      <c r="I40" s="14"/>
    </row>
    <row r="41" spans="1:9" ht="15" customHeight="1" x14ac:dyDescent="0.25">
      <c r="A41" s="15" t="s">
        <v>14</v>
      </c>
      <c r="B41" s="7" t="s">
        <v>15</v>
      </c>
      <c r="C41" s="8">
        <f>C42+C43+C44</f>
        <v>1553863861.3200002</v>
      </c>
      <c r="D41" s="8">
        <f t="shared" ref="D41:I41" si="14">D42+D43+D44</f>
        <v>313305893.81999999</v>
      </c>
      <c r="E41" s="8">
        <f t="shared" si="14"/>
        <v>322991262.43000007</v>
      </c>
      <c r="F41" s="8">
        <f t="shared" si="14"/>
        <v>288847552.37</v>
      </c>
      <c r="G41" s="8">
        <f t="shared" si="14"/>
        <v>209573050.90000001</v>
      </c>
      <c r="H41" s="8">
        <f t="shared" si="14"/>
        <v>209573050.90000001</v>
      </c>
      <c r="I41" s="8">
        <f t="shared" si="14"/>
        <v>209573050.90000001</v>
      </c>
    </row>
    <row r="42" spans="1:9" x14ac:dyDescent="0.25">
      <c r="A42" s="16"/>
      <c r="B42" s="7" t="s">
        <v>16</v>
      </c>
      <c r="C42" s="8">
        <f>D42+E42+F42+G42+H42+I42</f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</row>
    <row r="43" spans="1:9" x14ac:dyDescent="0.25">
      <c r="A43" s="16"/>
      <c r="B43" s="7" t="s">
        <v>17</v>
      </c>
      <c r="C43" s="8">
        <f t="shared" ref="C43:C44" si="15">D43+E43+F43+G43+H43+I43</f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</row>
    <row r="44" spans="1:9" x14ac:dyDescent="0.25">
      <c r="A44" s="17"/>
      <c r="B44" s="7" t="s">
        <v>18</v>
      </c>
      <c r="C44" s="8">
        <f t="shared" si="15"/>
        <v>1553863861.3200002</v>
      </c>
      <c r="D44" s="8">
        <v>313305893.81999999</v>
      </c>
      <c r="E44" s="8">
        <v>322991262.43000007</v>
      </c>
      <c r="F44" s="8">
        <v>288847552.37</v>
      </c>
      <c r="G44" s="8">
        <v>209573050.90000001</v>
      </c>
      <c r="H44" s="8">
        <v>209573050.90000001</v>
      </c>
      <c r="I44" s="8">
        <v>209573050.90000001</v>
      </c>
    </row>
    <row r="45" spans="1:9" x14ac:dyDescent="0.25">
      <c r="A45" s="10"/>
      <c r="B45" s="10"/>
      <c r="C45" s="11"/>
      <c r="D45" s="11"/>
      <c r="E45" s="11"/>
      <c r="F45" s="11"/>
      <c r="G45" s="11"/>
      <c r="H45" s="11"/>
      <c r="I45" s="11"/>
    </row>
    <row r="46" spans="1:9" x14ac:dyDescent="0.25">
      <c r="A46" s="10"/>
      <c r="B46" s="10"/>
      <c r="C46" s="11"/>
      <c r="D46" s="11"/>
      <c r="E46" s="11"/>
      <c r="F46" s="11"/>
      <c r="G46" s="11"/>
      <c r="H46" s="11"/>
      <c r="I46" s="11"/>
    </row>
  </sheetData>
  <mergeCells count="20">
    <mergeCell ref="A20:A24"/>
    <mergeCell ref="A2:I3"/>
    <mergeCell ref="A4:A6"/>
    <mergeCell ref="B4:B6"/>
    <mergeCell ref="C4:C6"/>
    <mergeCell ref="D4:I4"/>
    <mergeCell ref="D5:I5"/>
    <mergeCell ref="A7:I7"/>
    <mergeCell ref="A8:A12"/>
    <mergeCell ref="A13:I13"/>
    <mergeCell ref="A14:A18"/>
    <mergeCell ref="A19:I19"/>
    <mergeCell ref="A40:I40"/>
    <mergeCell ref="A41:A44"/>
    <mergeCell ref="A25:I25"/>
    <mergeCell ref="A26:A29"/>
    <mergeCell ref="A30:I30"/>
    <mergeCell ref="A31:A34"/>
    <mergeCell ref="A35:I35"/>
    <mergeCell ref="A36:A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Юргина Анна Олеговна</dc:creator>
  <cp:lastModifiedBy>Юргина Анна Олеговна</cp:lastModifiedBy>
  <dcterms:created xsi:type="dcterms:W3CDTF">2026-10-08T08:15:43Z</dcterms:created>
  <dcterms:modified xsi:type="dcterms:W3CDTF">2026-10-08T08:20:51Z</dcterms:modified>
</cp:coreProperties>
</file>