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l.arefeva\Desktop\КЭР\Программы\Разработка\МП Система регулирования муниципального упрааления\КПМ Система муниципального управления\"/>
    </mc:Choice>
  </mc:AlternateContent>
  <xr:revisionPtr revIDLastSave="0" documentId="13_ncr:1_{77A8235C-4107-4697-A94B-5D4711FE481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 КПМ СМУ финансирование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2" i="3" l="1"/>
  <c r="G22" i="3"/>
  <c r="E30" i="3" l="1"/>
  <c r="J22" i="3" l="1"/>
  <c r="I22" i="3"/>
  <c r="H22" i="3"/>
  <c r="F22" i="3"/>
  <c r="F28" i="3"/>
  <c r="E26" i="3"/>
  <c r="H28" i="3" l="1"/>
  <c r="I28" i="3"/>
  <c r="J28" i="3"/>
  <c r="H24" i="3"/>
  <c r="I24" i="3"/>
  <c r="J24" i="3"/>
  <c r="G28" i="3"/>
  <c r="G24" i="3"/>
  <c r="F26" i="3"/>
  <c r="F24" i="3"/>
  <c r="F17" i="3" l="1"/>
  <c r="G17" i="3"/>
  <c r="H17" i="3"/>
  <c r="I17" i="3"/>
  <c r="J17" i="3"/>
  <c r="E17" i="3"/>
  <c r="F15" i="3"/>
  <c r="F11" i="3" s="1"/>
  <c r="G15" i="3"/>
  <c r="G11" i="3" s="1"/>
  <c r="H15" i="3"/>
  <c r="I15" i="3"/>
  <c r="J15" i="3"/>
  <c r="J11" i="3" s="1"/>
  <c r="E15" i="3"/>
  <c r="F13" i="3"/>
  <c r="G13" i="3"/>
  <c r="H13" i="3"/>
  <c r="I13" i="3"/>
  <c r="J13" i="3"/>
  <c r="E13" i="3"/>
  <c r="F12" i="3"/>
  <c r="G12" i="3"/>
  <c r="H12" i="3"/>
  <c r="I12" i="3"/>
  <c r="J12" i="3"/>
  <c r="E12" i="3"/>
  <c r="F9" i="3"/>
  <c r="G9" i="3"/>
  <c r="H9" i="3"/>
  <c r="I9" i="3"/>
  <c r="J9" i="3"/>
  <c r="E9" i="3"/>
  <c r="F33" i="3"/>
  <c r="G33" i="3"/>
  <c r="H33" i="3"/>
  <c r="I33" i="3"/>
  <c r="J33" i="3"/>
  <c r="E33" i="3"/>
  <c r="F31" i="3"/>
  <c r="G31" i="3"/>
  <c r="H31" i="3"/>
  <c r="I31" i="3"/>
  <c r="J31" i="3"/>
  <c r="E31" i="3"/>
  <c r="F29" i="3"/>
  <c r="G29" i="3"/>
  <c r="H29" i="3"/>
  <c r="I29" i="3"/>
  <c r="J29" i="3"/>
  <c r="E29" i="3"/>
  <c r="H11" i="3" l="1"/>
  <c r="E11" i="3"/>
  <c r="I11" i="3"/>
  <c r="E25" i="3"/>
  <c r="E23" i="3"/>
  <c r="E21" i="3"/>
  <c r="F20" i="3"/>
  <c r="G20" i="3"/>
  <c r="G8" i="3" s="1"/>
  <c r="H20" i="3"/>
  <c r="I20" i="3"/>
  <c r="J20" i="3"/>
  <c r="J8" i="3" s="1"/>
  <c r="F27" i="3"/>
  <c r="G27" i="3"/>
  <c r="H27" i="3"/>
  <c r="I27" i="3"/>
  <c r="J27" i="3"/>
  <c r="E27" i="3"/>
  <c r="F25" i="3"/>
  <c r="G25" i="3"/>
  <c r="H25" i="3"/>
  <c r="I25" i="3"/>
  <c r="J25" i="3"/>
  <c r="F23" i="3"/>
  <c r="G23" i="3"/>
  <c r="H23" i="3"/>
  <c r="I23" i="3"/>
  <c r="J23" i="3"/>
  <c r="F21" i="3"/>
  <c r="G21" i="3"/>
  <c r="H21" i="3"/>
  <c r="I21" i="3"/>
  <c r="J21" i="3"/>
  <c r="I8" i="3"/>
  <c r="H8" i="3" l="1"/>
  <c r="F8" i="3"/>
  <c r="I19" i="3"/>
  <c r="J19" i="3"/>
  <c r="F19" i="3"/>
  <c r="H19" i="3"/>
  <c r="G19" i="3"/>
  <c r="E20" i="3"/>
  <c r="E8" i="3" s="1"/>
  <c r="E19" i="3"/>
  <c r="F7" i="3"/>
  <c r="I7" i="3" l="1"/>
  <c r="J7" i="3"/>
  <c r="H7" i="3"/>
  <c r="G7" i="3"/>
  <c r="E7" i="3"/>
</calcChain>
</file>

<file path=xl/sharedStrings.xml><?xml version="1.0" encoding="utf-8"?>
<sst xmlns="http://schemas.openxmlformats.org/spreadsheetml/2006/main" count="64" uniqueCount="37">
  <si>
    <t>№ п/п</t>
  </si>
  <si>
    <t>Наименование мероприятия (результата)</t>
  </si>
  <si>
    <t>Ответственный исполнитель, участник</t>
  </si>
  <si>
    <t>Источники финансирования</t>
  </si>
  <si>
    <t>Расходы (рублей), годы</t>
  </si>
  <si>
    <t>Всего, в том числе:</t>
  </si>
  <si>
    <t>Местный бюджет (далее - МБ)</t>
  </si>
  <si>
    <t>Комплекс процессных мероприятий «Система муниципального управления»</t>
  </si>
  <si>
    <t>Комитет экономического развития</t>
  </si>
  <si>
    <t>Отдел архитектуры и градостроительства</t>
  </si>
  <si>
    <t>Администрация города, Дума города, КСП города</t>
  </si>
  <si>
    <t>Администрация города</t>
  </si>
  <si>
    <t>Дума города</t>
  </si>
  <si>
    <t>КСП города</t>
  </si>
  <si>
    <t>Обеспечено функционирование текущей деятельности администрации города Усолье-Сибирское и муниципальных учреждений города</t>
  </si>
  <si>
    <t>Администрация города, МКУ «ГУКС», МКУ «ЦБ», Комитет по городскому хозяйству администрации города</t>
  </si>
  <si>
    <t>МКУ «ГУКС»</t>
  </si>
  <si>
    <t>МКУ «ЦБ»</t>
  </si>
  <si>
    <t>Обеспечена бесперебойная работа автоматизированных рабочих мест администрации города Усолье-Сибирское</t>
  </si>
  <si>
    <t>Аппарата администрации города</t>
  </si>
  <si>
    <t>Информационно-статистические услуги</t>
  </si>
  <si>
    <t xml:space="preserve">Экономический отдел </t>
  </si>
  <si>
    <t>МБ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</si>
  <si>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</si>
  <si>
    <t>Финансовое обеспечение реализации комплекса процессных мероприятий «Система муниципального управления»</t>
  </si>
  <si>
    <t>Таблица 4</t>
  </si>
  <si>
    <t>2.1.</t>
  </si>
  <si>
    <t>2.2.</t>
  </si>
  <si>
    <t>2.3.</t>
  </si>
  <si>
    <t>3.1.</t>
  </si>
  <si>
    <t>3.2.</t>
  </si>
  <si>
    <t>3.3.</t>
  </si>
  <si>
    <t>3.4.</t>
  </si>
  <si>
    <t>КГХ</t>
  </si>
  <si>
    <t>Разработаны документы территориального планирования муниципального образования «город Усолье-Сибирское»</t>
  </si>
  <si>
    <t>Информировано население о деятельности органов местного самоуправления (информирование в соцсетях, видеохостингах, печатных СМИ и сетевом издании)</t>
  </si>
  <si>
    <t>Организован и проведен конкурс «Общественное признание»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</si>
</sst>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#,##0.00_ ;\-#,##0.00\ "/>
  </numFmts>
  <fonts count="6" x14ac:knownFonts="1">
    <font>
      <sz val="11"/>
      <color theme="1"/>
      <name val="Calibri"/>
      <family val="2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19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4" fillId="0" borderId="0" xfId="0" applyFont="1"/>
    <xf numFmtId="0" fontId="4" fillId="0" borderId="5" xfId="0" applyFont="1" applyBorder="1" applyAlignment="1">
      <alignment vertical="center" wrapText="1"/>
    </xf>
    <xf numFmtId="0" fontId="5" fillId="0" borderId="0" xfId="0" applyFont="1"/>
    <xf numFmtId="2" fontId="4" fillId="0" borderId="0" xfId="0" applyNumberFormat="1" applyFont="1"/>
    <xf numFmtId="164" fontId="2" fillId="0" borderId="1" xfId="1" applyNumberFormat="1" applyFont="1" applyBorder="1" applyAlignment="1">
      <alignment horizontal="center" vertical="center" wrapText="1"/>
    </xf>
    <xf numFmtId="164" fontId="1" fillId="0" borderId="1" xfId="1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911E6D-B396-4568-AC69-FF7B1690E7CA}">
  <sheetPr>
    <tabColor rgb="FF0070C0"/>
    <pageSetUpPr fitToPage="1"/>
  </sheetPr>
  <dimension ref="A1:M34"/>
  <sheetViews>
    <sheetView tabSelected="1" topLeftCell="A4" workbookViewId="0">
      <selection activeCell="E22" sqref="E22"/>
    </sheetView>
  </sheetViews>
  <sheetFormatPr defaultRowHeight="12.75" x14ac:dyDescent="0.2"/>
  <cols>
    <col min="1" max="1" width="6" style="4" customWidth="1"/>
    <col min="2" max="2" width="26.42578125" style="4" customWidth="1"/>
    <col min="3" max="3" width="19.7109375" style="4" customWidth="1"/>
    <col min="4" max="4" width="19.85546875" style="4" customWidth="1"/>
    <col min="5" max="5" width="14.7109375" style="4" customWidth="1"/>
    <col min="6" max="6" width="15" style="4" customWidth="1"/>
    <col min="7" max="8" width="14.5703125" style="4" customWidth="1"/>
    <col min="9" max="9" width="13.85546875" style="4" customWidth="1"/>
    <col min="10" max="10" width="14.7109375" style="4" customWidth="1"/>
    <col min="11" max="12" width="9.140625" style="4"/>
    <col min="13" max="13" width="12.5703125" style="4" bestFit="1" customWidth="1"/>
    <col min="14" max="16384" width="9.140625" style="4"/>
  </cols>
  <sheetData>
    <row r="1" spans="1:10" ht="15" customHeight="1" x14ac:dyDescent="0.2">
      <c r="A1" s="3" t="s">
        <v>23</v>
      </c>
      <c r="B1" s="3"/>
      <c r="C1" s="3"/>
      <c r="D1" s="3"/>
      <c r="E1" s="3"/>
      <c r="F1" s="3"/>
      <c r="G1" s="3"/>
      <c r="H1" s="3"/>
      <c r="I1" s="3"/>
      <c r="J1" s="3" t="s">
        <v>25</v>
      </c>
    </row>
    <row r="2" spans="1:10" x14ac:dyDescent="0.2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x14ac:dyDescent="0.2">
      <c r="A3" s="5"/>
      <c r="B3" s="11" t="s">
        <v>24</v>
      </c>
      <c r="C3" s="11"/>
      <c r="D3" s="11"/>
      <c r="E3" s="11"/>
      <c r="F3" s="11"/>
      <c r="G3" s="11"/>
      <c r="H3" s="11"/>
      <c r="I3" s="11"/>
      <c r="J3" s="5"/>
    </row>
    <row r="4" spans="1:10" x14ac:dyDescent="0.2">
      <c r="A4" s="10" t="s">
        <v>0</v>
      </c>
      <c r="B4" s="10" t="s">
        <v>1</v>
      </c>
      <c r="C4" s="10" t="s">
        <v>2</v>
      </c>
      <c r="D4" s="10" t="s">
        <v>3</v>
      </c>
      <c r="E4" s="10" t="s">
        <v>4</v>
      </c>
      <c r="F4" s="10"/>
      <c r="G4" s="10"/>
      <c r="H4" s="10"/>
      <c r="I4" s="10"/>
      <c r="J4" s="10"/>
    </row>
    <row r="5" spans="1:10" x14ac:dyDescent="0.2">
      <c r="A5" s="10"/>
      <c r="B5" s="10"/>
      <c r="C5" s="10"/>
      <c r="D5" s="10"/>
      <c r="E5" s="2">
        <v>2026</v>
      </c>
      <c r="F5" s="2">
        <v>2027</v>
      </c>
      <c r="G5" s="2">
        <v>2028</v>
      </c>
      <c r="H5" s="2">
        <v>2029</v>
      </c>
      <c r="I5" s="2">
        <v>2030</v>
      </c>
      <c r="J5" s="2">
        <v>2031</v>
      </c>
    </row>
    <row r="6" spans="1:10" x14ac:dyDescent="0.2">
      <c r="A6" s="2">
        <v>1</v>
      </c>
      <c r="B6" s="2">
        <v>2</v>
      </c>
      <c r="C6" s="2">
        <v>3</v>
      </c>
      <c r="D6" s="2">
        <v>4</v>
      </c>
      <c r="E6" s="2">
        <v>5</v>
      </c>
      <c r="F6" s="2">
        <v>6</v>
      </c>
      <c r="G6" s="2">
        <v>7</v>
      </c>
      <c r="H6" s="2">
        <v>8</v>
      </c>
      <c r="I6" s="2">
        <v>9</v>
      </c>
      <c r="J6" s="2">
        <v>10</v>
      </c>
    </row>
    <row r="7" spans="1:10" ht="12.75" customHeight="1" x14ac:dyDescent="0.2">
      <c r="A7" s="15" t="s">
        <v>7</v>
      </c>
      <c r="B7" s="16"/>
      <c r="C7" s="10" t="s">
        <v>8</v>
      </c>
      <c r="D7" s="1" t="s">
        <v>5</v>
      </c>
      <c r="E7" s="8">
        <f t="shared" ref="E7:J8" si="0">E9+E11+E19+E29+E31+E33</f>
        <v>315300918.60000002</v>
      </c>
      <c r="F7" s="8">
        <f t="shared" si="0"/>
        <v>279674361.87</v>
      </c>
      <c r="G7" s="8">
        <f t="shared" si="0"/>
        <v>212024361.87</v>
      </c>
      <c r="H7" s="8">
        <f t="shared" si="0"/>
        <v>212024361.87</v>
      </c>
      <c r="I7" s="8">
        <f t="shared" si="0"/>
        <v>212024361.87</v>
      </c>
      <c r="J7" s="8">
        <f t="shared" si="0"/>
        <v>212024361.87</v>
      </c>
    </row>
    <row r="8" spans="1:10" ht="25.5" x14ac:dyDescent="0.2">
      <c r="A8" s="17"/>
      <c r="B8" s="18"/>
      <c r="C8" s="10"/>
      <c r="D8" s="2" t="s">
        <v>6</v>
      </c>
      <c r="E8" s="9">
        <f t="shared" si="0"/>
        <v>315300918.60000002</v>
      </c>
      <c r="F8" s="9">
        <f t="shared" si="0"/>
        <v>279674361.87</v>
      </c>
      <c r="G8" s="9">
        <f t="shared" si="0"/>
        <v>212024361.87</v>
      </c>
      <c r="H8" s="9">
        <f t="shared" si="0"/>
        <v>212024361.87</v>
      </c>
      <c r="I8" s="9">
        <f t="shared" si="0"/>
        <v>212024361.87</v>
      </c>
      <c r="J8" s="9">
        <f t="shared" si="0"/>
        <v>212024361.87</v>
      </c>
    </row>
    <row r="9" spans="1:10" ht="29.25" customHeight="1" x14ac:dyDescent="0.2">
      <c r="A9" s="10">
        <v>1</v>
      </c>
      <c r="B9" s="10" t="s">
        <v>34</v>
      </c>
      <c r="C9" s="10" t="s">
        <v>9</v>
      </c>
      <c r="D9" s="1" t="s">
        <v>5</v>
      </c>
      <c r="E9" s="8">
        <f>E10</f>
        <v>3000000</v>
      </c>
      <c r="F9" s="8">
        <f t="shared" ref="F9:J9" si="1">F10</f>
        <v>3000000</v>
      </c>
      <c r="G9" s="8">
        <f t="shared" si="1"/>
        <v>3000000</v>
      </c>
      <c r="H9" s="8">
        <f t="shared" si="1"/>
        <v>3000000</v>
      </c>
      <c r="I9" s="8">
        <f t="shared" si="1"/>
        <v>3000000</v>
      </c>
      <c r="J9" s="8">
        <f t="shared" si="1"/>
        <v>3000000</v>
      </c>
    </row>
    <row r="10" spans="1:10" ht="30.75" customHeight="1" x14ac:dyDescent="0.2">
      <c r="A10" s="10"/>
      <c r="B10" s="10"/>
      <c r="C10" s="10"/>
      <c r="D10" s="2" t="s">
        <v>22</v>
      </c>
      <c r="E10" s="9">
        <v>3000000</v>
      </c>
      <c r="F10" s="9">
        <v>3000000</v>
      </c>
      <c r="G10" s="9">
        <v>3000000</v>
      </c>
      <c r="H10" s="9">
        <v>3000000</v>
      </c>
      <c r="I10" s="9">
        <v>3000000</v>
      </c>
      <c r="J10" s="9">
        <v>3000000</v>
      </c>
    </row>
    <row r="11" spans="1:10" ht="22.5" customHeight="1" x14ac:dyDescent="0.2">
      <c r="A11" s="10">
        <v>2</v>
      </c>
      <c r="B11" s="12" t="s">
        <v>35</v>
      </c>
      <c r="C11" s="10" t="s">
        <v>10</v>
      </c>
      <c r="D11" s="1" t="s">
        <v>5</v>
      </c>
      <c r="E11" s="8">
        <f>E13+E15+E17</f>
        <v>1300000</v>
      </c>
      <c r="F11" s="8">
        <f t="shared" ref="F11:J11" si="2">F13+F15+F17</f>
        <v>1300000</v>
      </c>
      <c r="G11" s="8">
        <f t="shared" si="2"/>
        <v>1300000</v>
      </c>
      <c r="H11" s="8">
        <f t="shared" si="2"/>
        <v>1300000</v>
      </c>
      <c r="I11" s="8">
        <f t="shared" si="2"/>
        <v>1300000</v>
      </c>
      <c r="J11" s="8">
        <f t="shared" si="2"/>
        <v>1300000</v>
      </c>
    </row>
    <row r="12" spans="1:10" x14ac:dyDescent="0.2">
      <c r="A12" s="10"/>
      <c r="B12" s="13"/>
      <c r="C12" s="10"/>
      <c r="D12" s="2" t="s">
        <v>22</v>
      </c>
      <c r="E12" s="9">
        <f>E14+E16+E18</f>
        <v>1300000</v>
      </c>
      <c r="F12" s="9">
        <f t="shared" ref="F12:J12" si="3">F14+F16+F18</f>
        <v>1300000</v>
      </c>
      <c r="G12" s="9">
        <f t="shared" si="3"/>
        <v>1300000</v>
      </c>
      <c r="H12" s="9">
        <f t="shared" si="3"/>
        <v>1300000</v>
      </c>
      <c r="I12" s="9">
        <f t="shared" si="3"/>
        <v>1300000</v>
      </c>
      <c r="J12" s="9">
        <f t="shared" si="3"/>
        <v>1300000</v>
      </c>
    </row>
    <row r="13" spans="1:10" s="6" customFormat="1" ht="15" customHeight="1" x14ac:dyDescent="0.2">
      <c r="A13" s="12" t="s">
        <v>26</v>
      </c>
      <c r="B13" s="13"/>
      <c r="C13" s="12" t="s">
        <v>11</v>
      </c>
      <c r="D13" s="1" t="s">
        <v>5</v>
      </c>
      <c r="E13" s="8">
        <f>E14</f>
        <v>891200</v>
      </c>
      <c r="F13" s="8">
        <f t="shared" ref="F13:J13" si="4">F14</f>
        <v>891200</v>
      </c>
      <c r="G13" s="8">
        <f t="shared" si="4"/>
        <v>891200</v>
      </c>
      <c r="H13" s="8">
        <f t="shared" si="4"/>
        <v>891200</v>
      </c>
      <c r="I13" s="8">
        <f t="shared" si="4"/>
        <v>891200</v>
      </c>
      <c r="J13" s="8">
        <f t="shared" si="4"/>
        <v>891200</v>
      </c>
    </row>
    <row r="14" spans="1:10" x14ac:dyDescent="0.2">
      <c r="A14" s="14"/>
      <c r="B14" s="13"/>
      <c r="C14" s="14"/>
      <c r="D14" s="2" t="s">
        <v>22</v>
      </c>
      <c r="E14" s="9">
        <v>891200</v>
      </c>
      <c r="F14" s="9">
        <v>891200</v>
      </c>
      <c r="G14" s="9">
        <v>891200</v>
      </c>
      <c r="H14" s="9">
        <v>891200</v>
      </c>
      <c r="I14" s="9">
        <v>891200</v>
      </c>
      <c r="J14" s="9">
        <v>891200</v>
      </c>
    </row>
    <row r="15" spans="1:10" s="6" customFormat="1" ht="15" customHeight="1" x14ac:dyDescent="0.2">
      <c r="A15" s="12" t="s">
        <v>27</v>
      </c>
      <c r="B15" s="13"/>
      <c r="C15" s="12" t="s">
        <v>12</v>
      </c>
      <c r="D15" s="1" t="s">
        <v>5</v>
      </c>
      <c r="E15" s="8">
        <f>E16</f>
        <v>396800</v>
      </c>
      <c r="F15" s="8">
        <f t="shared" ref="F15:J15" si="5">F16</f>
        <v>396800</v>
      </c>
      <c r="G15" s="8">
        <f t="shared" si="5"/>
        <v>396800</v>
      </c>
      <c r="H15" s="8">
        <f t="shared" si="5"/>
        <v>396800</v>
      </c>
      <c r="I15" s="8">
        <f t="shared" si="5"/>
        <v>396800</v>
      </c>
      <c r="J15" s="8">
        <f t="shared" si="5"/>
        <v>396800</v>
      </c>
    </row>
    <row r="16" spans="1:10" x14ac:dyDescent="0.2">
      <c r="A16" s="14"/>
      <c r="B16" s="13"/>
      <c r="C16" s="14"/>
      <c r="D16" s="2" t="s">
        <v>22</v>
      </c>
      <c r="E16" s="9">
        <v>396800</v>
      </c>
      <c r="F16" s="9">
        <v>396800</v>
      </c>
      <c r="G16" s="9">
        <v>396800</v>
      </c>
      <c r="H16" s="9">
        <v>396800</v>
      </c>
      <c r="I16" s="9">
        <v>396800</v>
      </c>
      <c r="J16" s="9">
        <v>396800</v>
      </c>
    </row>
    <row r="17" spans="1:13" s="6" customFormat="1" ht="15" customHeight="1" x14ac:dyDescent="0.2">
      <c r="A17" s="12" t="s">
        <v>28</v>
      </c>
      <c r="B17" s="13"/>
      <c r="C17" s="12" t="s">
        <v>13</v>
      </c>
      <c r="D17" s="1" t="s">
        <v>5</v>
      </c>
      <c r="E17" s="8">
        <f>E18</f>
        <v>12000</v>
      </c>
      <c r="F17" s="8">
        <f t="shared" ref="F17:J17" si="6">F18</f>
        <v>12000</v>
      </c>
      <c r="G17" s="8">
        <f t="shared" si="6"/>
        <v>12000</v>
      </c>
      <c r="H17" s="8">
        <f t="shared" si="6"/>
        <v>12000</v>
      </c>
      <c r="I17" s="8">
        <f t="shared" si="6"/>
        <v>12000</v>
      </c>
      <c r="J17" s="8">
        <f t="shared" si="6"/>
        <v>12000</v>
      </c>
    </row>
    <row r="18" spans="1:13" x14ac:dyDescent="0.2">
      <c r="A18" s="14"/>
      <c r="B18" s="14"/>
      <c r="C18" s="14"/>
      <c r="D18" s="2" t="s">
        <v>22</v>
      </c>
      <c r="E18" s="9">
        <v>12000</v>
      </c>
      <c r="F18" s="9">
        <v>12000</v>
      </c>
      <c r="G18" s="9">
        <v>12000</v>
      </c>
      <c r="H18" s="9">
        <v>12000</v>
      </c>
      <c r="I18" s="9">
        <v>12000</v>
      </c>
      <c r="J18" s="9">
        <v>12000</v>
      </c>
    </row>
    <row r="19" spans="1:13" ht="36.75" customHeight="1" x14ac:dyDescent="0.2">
      <c r="A19" s="10">
        <v>3</v>
      </c>
      <c r="B19" s="12" t="s">
        <v>14</v>
      </c>
      <c r="C19" s="10" t="s">
        <v>15</v>
      </c>
      <c r="D19" s="1" t="s">
        <v>5</v>
      </c>
      <c r="E19" s="8">
        <f>E21+E23+E25+E27</f>
        <v>305568918.60000002</v>
      </c>
      <c r="F19" s="8">
        <f t="shared" ref="F19:J19" si="7">F21+F23+F25+F27</f>
        <v>270942361.87</v>
      </c>
      <c r="G19" s="8">
        <f t="shared" si="7"/>
        <v>207292361.87</v>
      </c>
      <c r="H19" s="8">
        <f t="shared" si="7"/>
        <v>207292361.87</v>
      </c>
      <c r="I19" s="8">
        <f t="shared" si="7"/>
        <v>207292361.87</v>
      </c>
      <c r="J19" s="8">
        <f t="shared" si="7"/>
        <v>207292361.87</v>
      </c>
    </row>
    <row r="20" spans="1:13" x14ac:dyDescent="0.2">
      <c r="A20" s="10"/>
      <c r="B20" s="13"/>
      <c r="C20" s="10"/>
      <c r="D20" s="2" t="s">
        <v>22</v>
      </c>
      <c r="E20" s="9">
        <f>+E22+E24+E26+E28</f>
        <v>305568918.60000002</v>
      </c>
      <c r="F20" s="9">
        <f t="shared" ref="F20:J20" si="8">+F22+F24+F26+F28</f>
        <v>270942361.87</v>
      </c>
      <c r="G20" s="9">
        <f t="shared" si="8"/>
        <v>207292361.87</v>
      </c>
      <c r="H20" s="9">
        <f t="shared" si="8"/>
        <v>207292361.87</v>
      </c>
      <c r="I20" s="9">
        <f t="shared" si="8"/>
        <v>207292361.87</v>
      </c>
      <c r="J20" s="9">
        <f t="shared" si="8"/>
        <v>207292361.87</v>
      </c>
    </row>
    <row r="21" spans="1:13" ht="15" customHeight="1" x14ac:dyDescent="0.2">
      <c r="A21" s="10" t="s">
        <v>29</v>
      </c>
      <c r="B21" s="13"/>
      <c r="C21" s="10" t="s">
        <v>11</v>
      </c>
      <c r="D21" s="1" t="s">
        <v>5</v>
      </c>
      <c r="E21" s="8">
        <f>E22</f>
        <v>141196520.06999999</v>
      </c>
      <c r="F21" s="8">
        <f t="shared" ref="F21:J21" si="9">F22</f>
        <v>124395969.19</v>
      </c>
      <c r="G21" s="8">
        <f t="shared" si="9"/>
        <v>64745969.190000005</v>
      </c>
      <c r="H21" s="8">
        <f t="shared" si="9"/>
        <v>64745969.190000005</v>
      </c>
      <c r="I21" s="8">
        <f t="shared" si="9"/>
        <v>64745969.190000005</v>
      </c>
      <c r="J21" s="8">
        <f t="shared" si="9"/>
        <v>64745969.190000005</v>
      </c>
    </row>
    <row r="22" spans="1:13" x14ac:dyDescent="0.2">
      <c r="A22" s="10"/>
      <c r="B22" s="13"/>
      <c r="C22" s="10"/>
      <c r="D22" s="2" t="s">
        <v>22</v>
      </c>
      <c r="E22" s="9">
        <f>5339641.31+114591723.16+21395972.6+2700-133517</f>
        <v>141196520.06999999</v>
      </c>
      <c r="F22" s="9">
        <f>5339641.31+111160355.28+7888832.6+7140</f>
        <v>124395969.19</v>
      </c>
      <c r="G22" s="9">
        <f>5339641.31+59399187.88+7140</f>
        <v>64745969.190000005</v>
      </c>
      <c r="H22" s="9">
        <f>5339641.31+59399187.88+7140</f>
        <v>64745969.190000005</v>
      </c>
      <c r="I22" s="9">
        <f>5339641.31+59399187.88+7140</f>
        <v>64745969.190000005</v>
      </c>
      <c r="J22" s="9">
        <f>5339641.31+59399187.88+7140</f>
        <v>64745969.190000005</v>
      </c>
    </row>
    <row r="23" spans="1:13" ht="15" customHeight="1" x14ac:dyDescent="0.2">
      <c r="A23" s="10" t="s">
        <v>30</v>
      </c>
      <c r="B23" s="13"/>
      <c r="C23" s="10" t="s">
        <v>16</v>
      </c>
      <c r="D23" s="1" t="s">
        <v>5</v>
      </c>
      <c r="E23" s="8">
        <f>E24</f>
        <v>25734788.84</v>
      </c>
      <c r="F23" s="8">
        <f t="shared" ref="F23:J23" si="10">F24</f>
        <v>22830504.969999999</v>
      </c>
      <c r="G23" s="8">
        <f t="shared" si="10"/>
        <v>20830504.969999999</v>
      </c>
      <c r="H23" s="8">
        <f t="shared" si="10"/>
        <v>20830504.969999999</v>
      </c>
      <c r="I23" s="8">
        <f t="shared" si="10"/>
        <v>20830504.969999999</v>
      </c>
      <c r="J23" s="8">
        <f t="shared" si="10"/>
        <v>20830504.969999999</v>
      </c>
    </row>
    <row r="24" spans="1:13" x14ac:dyDescent="0.2">
      <c r="A24" s="10"/>
      <c r="B24" s="13"/>
      <c r="C24" s="10"/>
      <c r="D24" s="2" t="s">
        <v>22</v>
      </c>
      <c r="E24" s="9">
        <v>25734788.84</v>
      </c>
      <c r="F24" s="9">
        <f>20830504.97+2000000</f>
        <v>22830504.969999999</v>
      </c>
      <c r="G24" s="9">
        <f>20830504.97</f>
        <v>20830504.969999999</v>
      </c>
      <c r="H24" s="9">
        <f t="shared" ref="H24:J24" si="11">20830504.97</f>
        <v>20830504.969999999</v>
      </c>
      <c r="I24" s="9">
        <f t="shared" si="11"/>
        <v>20830504.969999999</v>
      </c>
      <c r="J24" s="9">
        <f t="shared" si="11"/>
        <v>20830504.969999999</v>
      </c>
    </row>
    <row r="25" spans="1:13" ht="15" customHeight="1" x14ac:dyDescent="0.2">
      <c r="A25" s="10" t="s">
        <v>31</v>
      </c>
      <c r="B25" s="13"/>
      <c r="C25" s="10" t="s">
        <v>17</v>
      </c>
      <c r="D25" s="1" t="s">
        <v>5</v>
      </c>
      <c r="E25" s="8">
        <f>E26</f>
        <v>96725084.760000005</v>
      </c>
      <c r="F25" s="8">
        <f t="shared" ref="F25:J25" si="12">F26</f>
        <v>82152315.450000003</v>
      </c>
      <c r="G25" s="8">
        <f t="shared" si="12"/>
        <v>80152315.450000003</v>
      </c>
      <c r="H25" s="8">
        <f t="shared" si="12"/>
        <v>80152315.450000003</v>
      </c>
      <c r="I25" s="8">
        <f t="shared" si="12"/>
        <v>80152315.450000003</v>
      </c>
      <c r="J25" s="8">
        <f t="shared" si="12"/>
        <v>80152315.450000003</v>
      </c>
      <c r="M25" s="7"/>
    </row>
    <row r="26" spans="1:13" x14ac:dyDescent="0.2">
      <c r="A26" s="10"/>
      <c r="B26" s="13"/>
      <c r="C26" s="10"/>
      <c r="D26" s="2" t="s">
        <v>22</v>
      </c>
      <c r="E26" s="9">
        <f>89225084.76+7500000</f>
        <v>96725084.760000005</v>
      </c>
      <c r="F26" s="9">
        <f>80152315.45+2000000</f>
        <v>82152315.450000003</v>
      </c>
      <c r="G26" s="9">
        <v>80152315.450000003</v>
      </c>
      <c r="H26" s="9">
        <v>80152315.450000003</v>
      </c>
      <c r="I26" s="9">
        <v>80152315.450000003</v>
      </c>
      <c r="J26" s="9">
        <v>80152315.450000003</v>
      </c>
    </row>
    <row r="27" spans="1:13" x14ac:dyDescent="0.2">
      <c r="A27" s="10" t="s">
        <v>32</v>
      </c>
      <c r="B27" s="13"/>
      <c r="C27" s="10" t="s">
        <v>33</v>
      </c>
      <c r="D27" s="1" t="s">
        <v>5</v>
      </c>
      <c r="E27" s="8">
        <f>E28</f>
        <v>41912524.93</v>
      </c>
      <c r="F27" s="8">
        <f t="shared" ref="F27:J27" si="13">F28</f>
        <v>41563572.259999998</v>
      </c>
      <c r="G27" s="8">
        <f t="shared" si="13"/>
        <v>41563572.259999998</v>
      </c>
      <c r="H27" s="8">
        <f t="shared" si="13"/>
        <v>41563572.259999998</v>
      </c>
      <c r="I27" s="8">
        <f t="shared" si="13"/>
        <v>41563572.259999998</v>
      </c>
      <c r="J27" s="8">
        <f t="shared" si="13"/>
        <v>41563572.259999998</v>
      </c>
    </row>
    <row r="28" spans="1:13" x14ac:dyDescent="0.2">
      <c r="A28" s="10"/>
      <c r="B28" s="14"/>
      <c r="C28" s="10"/>
      <c r="D28" s="2" t="s">
        <v>22</v>
      </c>
      <c r="E28" s="9">
        <v>41912524.93</v>
      </c>
      <c r="F28" s="9">
        <f>41563572.26</f>
        <v>41563572.259999998</v>
      </c>
      <c r="G28" s="9">
        <f>41563572.26</f>
        <v>41563572.259999998</v>
      </c>
      <c r="H28" s="9">
        <f t="shared" ref="H28:J28" si="14">41563572.26</f>
        <v>41563572.259999998</v>
      </c>
      <c r="I28" s="9">
        <f t="shared" si="14"/>
        <v>41563572.259999998</v>
      </c>
      <c r="J28" s="9">
        <f t="shared" si="14"/>
        <v>41563572.259999998</v>
      </c>
    </row>
    <row r="29" spans="1:13" ht="23.25" customHeight="1" x14ac:dyDescent="0.2">
      <c r="A29" s="10">
        <v>4</v>
      </c>
      <c r="B29" s="10" t="s">
        <v>18</v>
      </c>
      <c r="C29" s="10" t="s">
        <v>19</v>
      </c>
      <c r="D29" s="1" t="s">
        <v>5</v>
      </c>
      <c r="E29" s="8">
        <f>E30</f>
        <v>5000000</v>
      </c>
      <c r="F29" s="8">
        <f t="shared" ref="F29:J29" si="15">F30</f>
        <v>4000000</v>
      </c>
      <c r="G29" s="8">
        <f t="shared" si="15"/>
        <v>0</v>
      </c>
      <c r="H29" s="8">
        <f t="shared" si="15"/>
        <v>0</v>
      </c>
      <c r="I29" s="8">
        <f t="shared" si="15"/>
        <v>0</v>
      </c>
      <c r="J29" s="8">
        <f t="shared" si="15"/>
        <v>0</v>
      </c>
    </row>
    <row r="30" spans="1:13" ht="24.75" customHeight="1" x14ac:dyDescent="0.2">
      <c r="A30" s="10"/>
      <c r="B30" s="10"/>
      <c r="C30" s="10"/>
      <c r="D30" s="2" t="s">
        <v>22</v>
      </c>
      <c r="E30" s="9">
        <f>4000000+1000000</f>
        <v>5000000</v>
      </c>
      <c r="F30" s="9">
        <v>4000000</v>
      </c>
      <c r="G30" s="9">
        <v>0</v>
      </c>
      <c r="H30" s="9"/>
      <c r="I30" s="9"/>
      <c r="J30" s="9"/>
    </row>
    <row r="31" spans="1:13" x14ac:dyDescent="0.2">
      <c r="A31" s="10">
        <v>5</v>
      </c>
      <c r="B31" s="10" t="s">
        <v>20</v>
      </c>
      <c r="C31" s="10" t="s">
        <v>21</v>
      </c>
      <c r="D31" s="1" t="s">
        <v>5</v>
      </c>
      <c r="E31" s="8">
        <f>E32</f>
        <v>32000</v>
      </c>
      <c r="F31" s="8">
        <f t="shared" ref="F31:J31" si="16">F32</f>
        <v>32000</v>
      </c>
      <c r="G31" s="8">
        <f t="shared" si="16"/>
        <v>32000</v>
      </c>
      <c r="H31" s="8">
        <f t="shared" si="16"/>
        <v>32000</v>
      </c>
      <c r="I31" s="8">
        <f t="shared" si="16"/>
        <v>32000</v>
      </c>
      <c r="J31" s="8">
        <f t="shared" si="16"/>
        <v>32000</v>
      </c>
    </row>
    <row r="32" spans="1:13" x14ac:dyDescent="0.2">
      <c r="A32" s="10"/>
      <c r="B32" s="10"/>
      <c r="C32" s="10"/>
      <c r="D32" s="2" t="s">
        <v>22</v>
      </c>
      <c r="E32" s="9">
        <v>32000</v>
      </c>
      <c r="F32" s="9">
        <v>32000</v>
      </c>
      <c r="G32" s="9">
        <v>32000</v>
      </c>
      <c r="H32" s="9">
        <v>32000</v>
      </c>
      <c r="I32" s="9">
        <v>32000</v>
      </c>
      <c r="J32" s="9">
        <v>32000</v>
      </c>
    </row>
    <row r="33" spans="1:10" ht="24.75" customHeight="1" x14ac:dyDescent="0.2">
      <c r="A33" s="10">
        <v>6</v>
      </c>
      <c r="B33" s="10" t="s">
        <v>36</v>
      </c>
      <c r="C33" s="10" t="s">
        <v>12</v>
      </c>
      <c r="D33" s="1" t="s">
        <v>5</v>
      </c>
      <c r="E33" s="8">
        <f>E34</f>
        <v>400000</v>
      </c>
      <c r="F33" s="8">
        <f t="shared" ref="F33:J33" si="17">F34</f>
        <v>400000</v>
      </c>
      <c r="G33" s="8">
        <f t="shared" si="17"/>
        <v>400000</v>
      </c>
      <c r="H33" s="8">
        <f t="shared" si="17"/>
        <v>400000</v>
      </c>
      <c r="I33" s="8">
        <f t="shared" si="17"/>
        <v>400000</v>
      </c>
      <c r="J33" s="8">
        <f t="shared" si="17"/>
        <v>400000</v>
      </c>
    </row>
    <row r="34" spans="1:10" x14ac:dyDescent="0.2">
      <c r="A34" s="10"/>
      <c r="B34" s="10"/>
      <c r="C34" s="10"/>
      <c r="D34" s="2" t="s">
        <v>22</v>
      </c>
      <c r="E34" s="9">
        <v>400000</v>
      </c>
      <c r="F34" s="9">
        <v>400000</v>
      </c>
      <c r="G34" s="9">
        <v>400000</v>
      </c>
      <c r="H34" s="9">
        <v>400000</v>
      </c>
      <c r="I34" s="9">
        <v>400000</v>
      </c>
      <c r="J34" s="9">
        <v>400000</v>
      </c>
    </row>
  </sheetData>
  <mergeCells count="40">
    <mergeCell ref="A15:A16"/>
    <mergeCell ref="C15:C16"/>
    <mergeCell ref="A17:A18"/>
    <mergeCell ref="C17:C18"/>
    <mergeCell ref="B11:B18"/>
    <mergeCell ref="A4:A5"/>
    <mergeCell ref="B4:B5"/>
    <mergeCell ref="C4:C5"/>
    <mergeCell ref="D4:D5"/>
    <mergeCell ref="E4:J4"/>
    <mergeCell ref="C7:C8"/>
    <mergeCell ref="A13:A14"/>
    <mergeCell ref="C13:C14"/>
    <mergeCell ref="A9:A10"/>
    <mergeCell ref="B9:B10"/>
    <mergeCell ref="C9:C10"/>
    <mergeCell ref="A11:A12"/>
    <mergeCell ref="C11:C12"/>
    <mergeCell ref="A7:B8"/>
    <mergeCell ref="C25:C26"/>
    <mergeCell ref="A27:A28"/>
    <mergeCell ref="C27:C28"/>
    <mergeCell ref="A19:A20"/>
    <mergeCell ref="C19:C20"/>
    <mergeCell ref="A33:A34"/>
    <mergeCell ref="B33:B34"/>
    <mergeCell ref="C33:C34"/>
    <mergeCell ref="B3:I3"/>
    <mergeCell ref="A29:A30"/>
    <mergeCell ref="B29:B30"/>
    <mergeCell ref="C29:C30"/>
    <mergeCell ref="A31:A32"/>
    <mergeCell ref="B31:B32"/>
    <mergeCell ref="C31:C32"/>
    <mergeCell ref="A21:A22"/>
    <mergeCell ref="C21:C22"/>
    <mergeCell ref="A23:A24"/>
    <mergeCell ref="C23:C24"/>
    <mergeCell ref="B19:B28"/>
    <mergeCell ref="A25:A26"/>
  </mergeCells>
  <pageMargins left="0.7" right="0.7" top="0.75" bottom="0.75" header="0.3" footer="0.3"/>
  <pageSetup paperSize="9" scale="82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 КПМ СМУ финансирование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Арефьева Лидия Сергеевна</dc:creator>
  <cp:lastModifiedBy>Арефьева Лидия Сергеевна</cp:lastModifiedBy>
  <cp:lastPrinted>2025-08-15T05:19:59Z</cp:lastPrinted>
  <dcterms:created xsi:type="dcterms:W3CDTF">2015-06-05T18:19:34Z</dcterms:created>
  <dcterms:modified xsi:type="dcterms:W3CDTF">2025-08-19T07:39:29Z</dcterms:modified>
</cp:coreProperties>
</file>