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kudryavceva_t\Desktop\123\Мои документы\Все программы\Программы 2019\8. Совер.мун.регулирования\32. МП Сов.мун.рег.(по Думе от 23.12.2021)\"/>
    </mc:Choice>
  </mc:AlternateContent>
  <xr:revisionPtr revIDLastSave="0" documentId="13_ncr:1_{0EBDF8E7-AE43-430E-81BF-1A8476D4A8E4}" xr6:coauthVersionLast="36" xr6:coauthVersionMax="36" xr10:uidLastSave="{00000000-0000-0000-0000-000000000000}"/>
  <bookViews>
    <workbookView xWindow="0" yWindow="0" windowWidth="16170" windowHeight="5535" xr2:uid="{00000000-000D-0000-FFFF-FFFF00000000}"/>
  </bookViews>
  <sheets>
    <sheet name="Лист1" sheetId="1" r:id="rId1"/>
  </sheets>
  <definedNames>
    <definedName name="_xlnm.Print_Titles" localSheetId="0">Лист1!$14:$14</definedName>
    <definedName name="_xlnm.Print_Area" localSheetId="0">Лист1!$A$1:$I$81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" i="1" l="1"/>
  <c r="I62" i="1"/>
  <c r="I63" i="1"/>
  <c r="I64" i="1"/>
  <c r="I65" i="1"/>
  <c r="H61" i="1"/>
  <c r="H62" i="1"/>
  <c r="H63" i="1"/>
  <c r="H64" i="1"/>
  <c r="H65" i="1"/>
  <c r="G61" i="1"/>
  <c r="G62" i="1"/>
  <c r="G63" i="1"/>
  <c r="G64" i="1"/>
  <c r="G65" i="1"/>
  <c r="G60" i="1"/>
  <c r="H60" i="1"/>
  <c r="I60" i="1"/>
  <c r="F61" i="1"/>
  <c r="F62" i="1"/>
  <c r="F63" i="1"/>
  <c r="F64" i="1"/>
  <c r="F65" i="1"/>
  <c r="F60" i="1"/>
  <c r="I68" i="1"/>
  <c r="I69" i="1"/>
  <c r="I70" i="1"/>
  <c r="I71" i="1"/>
  <c r="I72" i="1"/>
  <c r="H68" i="1"/>
  <c r="H69" i="1"/>
  <c r="H70" i="1"/>
  <c r="H71" i="1"/>
  <c r="H72" i="1"/>
  <c r="G68" i="1"/>
  <c r="G69" i="1"/>
  <c r="G70" i="1"/>
  <c r="G71" i="1"/>
  <c r="G72" i="1"/>
  <c r="G67" i="1"/>
  <c r="H67" i="1"/>
  <c r="I67" i="1"/>
  <c r="F68" i="1"/>
  <c r="F69" i="1"/>
  <c r="F70" i="1"/>
  <c r="F71" i="1"/>
  <c r="F72" i="1"/>
  <c r="F67" i="1"/>
  <c r="I39" i="1"/>
  <c r="I40" i="1"/>
  <c r="I41" i="1"/>
  <c r="I42" i="1"/>
  <c r="I43" i="1"/>
  <c r="I38" i="1"/>
  <c r="G39" i="1"/>
  <c r="G40" i="1"/>
  <c r="G41" i="1"/>
  <c r="G42" i="1"/>
  <c r="G43" i="1"/>
  <c r="G38" i="1"/>
  <c r="F39" i="1"/>
  <c r="F40" i="1"/>
  <c r="F41" i="1"/>
  <c r="F42" i="1"/>
  <c r="F43" i="1"/>
  <c r="F38" i="1"/>
  <c r="E32" i="1"/>
  <c r="E33" i="1"/>
  <c r="E34" i="1"/>
  <c r="E35" i="1"/>
  <c r="E36" i="1"/>
  <c r="E31" i="1"/>
  <c r="F30" i="1"/>
  <c r="G30" i="1"/>
  <c r="H30" i="1"/>
  <c r="I30" i="1"/>
  <c r="E30" i="1" l="1"/>
  <c r="G58" i="1"/>
  <c r="H58" i="1"/>
  <c r="I58" i="1"/>
  <c r="G57" i="1"/>
  <c r="H57" i="1"/>
  <c r="I57" i="1"/>
  <c r="G56" i="1"/>
  <c r="H56" i="1"/>
  <c r="I56" i="1"/>
  <c r="G55" i="1"/>
  <c r="H55" i="1"/>
  <c r="I55" i="1"/>
  <c r="G54" i="1"/>
  <c r="H54" i="1"/>
  <c r="I54" i="1"/>
  <c r="F54" i="1"/>
  <c r="F55" i="1"/>
  <c r="F56" i="1"/>
  <c r="F57" i="1"/>
  <c r="E57" i="1" s="1"/>
  <c r="F58" i="1"/>
  <c r="G53" i="1"/>
  <c r="H53" i="1"/>
  <c r="I53" i="1"/>
  <c r="F53" i="1"/>
  <c r="E58" i="1"/>
  <c r="E56" i="1"/>
  <c r="E55" i="1"/>
  <c r="E54" i="1"/>
  <c r="I52" i="1"/>
  <c r="H52" i="1"/>
  <c r="G52" i="1"/>
  <c r="H73" i="1"/>
  <c r="H66" i="1"/>
  <c r="H59" i="1"/>
  <c r="H45" i="1"/>
  <c r="H37" i="1"/>
  <c r="H23" i="1"/>
  <c r="H16" i="1"/>
  <c r="F52" i="1" l="1"/>
  <c r="E53" i="1"/>
  <c r="E52" i="1" s="1"/>
  <c r="E64" i="1" l="1"/>
  <c r="E61" i="1"/>
  <c r="E62" i="1"/>
  <c r="E63" i="1"/>
  <c r="E51" i="1" l="1"/>
  <c r="E50" i="1"/>
  <c r="E49" i="1"/>
  <c r="E48" i="1"/>
  <c r="E47" i="1"/>
  <c r="G45" i="1"/>
  <c r="I45" i="1"/>
  <c r="F45" i="1"/>
  <c r="E45" i="1" l="1"/>
  <c r="E29" i="1" l="1"/>
  <c r="E28" i="1"/>
  <c r="E27" i="1"/>
  <c r="E26" i="1"/>
  <c r="E25" i="1"/>
  <c r="E24" i="1"/>
  <c r="E18" i="1"/>
  <c r="E19" i="1"/>
  <c r="E20" i="1"/>
  <c r="E21" i="1"/>
  <c r="E22" i="1"/>
  <c r="E23" i="1" l="1"/>
  <c r="E67" i="1"/>
  <c r="G75" i="1"/>
  <c r="G78" i="1"/>
  <c r="F59" i="1"/>
  <c r="G79" i="1" l="1"/>
  <c r="I79" i="1"/>
  <c r="I77" i="1"/>
  <c r="E70" i="1"/>
  <c r="I78" i="1"/>
  <c r="G77" i="1"/>
  <c r="I76" i="1"/>
  <c r="G76" i="1"/>
  <c r="F79" i="1"/>
  <c r="E65" i="1"/>
  <c r="F75" i="1"/>
  <c r="F74" i="1"/>
  <c r="E71" i="1"/>
  <c r="F77" i="1"/>
  <c r="E72" i="1"/>
  <c r="E68" i="1"/>
  <c r="F78" i="1"/>
  <c r="E78" i="1" s="1"/>
  <c r="E69" i="1"/>
  <c r="I75" i="1"/>
  <c r="F76" i="1"/>
  <c r="I66" i="1"/>
  <c r="G66" i="1"/>
  <c r="F66" i="1"/>
  <c r="E77" i="1" l="1"/>
  <c r="E79" i="1"/>
  <c r="E66" i="1"/>
  <c r="E75" i="1"/>
  <c r="F73" i="1"/>
  <c r="E76" i="1"/>
  <c r="I17" i="1"/>
  <c r="I59" i="1" s="1"/>
  <c r="G17" i="1"/>
  <c r="E42" i="1"/>
  <c r="I23" i="1"/>
  <c r="G23" i="1"/>
  <c r="F23" i="1"/>
  <c r="F16" i="1"/>
  <c r="I37" i="1" l="1"/>
  <c r="G16" i="1"/>
  <c r="G74" i="1"/>
  <c r="I16" i="1"/>
  <c r="E38" i="1"/>
  <c r="E17" i="1"/>
  <c r="E16" i="1" s="1"/>
  <c r="E43" i="1"/>
  <c r="E40" i="1"/>
  <c r="E39" i="1"/>
  <c r="E41" i="1"/>
  <c r="G37" i="1"/>
  <c r="F37" i="1"/>
  <c r="I74" i="1"/>
  <c r="I73" i="1" s="1"/>
  <c r="G59" i="1" l="1"/>
  <c r="E60" i="1"/>
  <c r="E59" i="1" s="1"/>
  <c r="G73" i="1"/>
  <c r="E74" i="1"/>
  <c r="E73" i="1" s="1"/>
  <c r="E37" i="1"/>
</calcChain>
</file>

<file path=xl/sharedStrings.xml><?xml version="1.0" encoding="utf-8"?>
<sst xmlns="http://schemas.openxmlformats.org/spreadsheetml/2006/main" count="48" uniqueCount="39">
  <si>
    <t>№ п/п</t>
  </si>
  <si>
    <t>к постановлению администрации города</t>
  </si>
  <si>
    <t>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</si>
  <si>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</si>
  <si>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</si>
  <si>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на 2019-2024 годы</t>
  </si>
  <si>
    <t>"Приложение 4</t>
  </si>
  <si>
    <t xml:space="preserve">Мэр города Усолье-Сибирское    </t>
  </si>
  <si>
    <t>М.В. Торопкин</t>
  </si>
  <si>
    <t>(наименование муниципальной программы (далее – муниципальная программа))</t>
  </si>
  <si>
    <t xml:space="preserve">"Совершенствование муниципального регулирования" на 2019-2024 годы </t>
  </si>
  <si>
    <t xml:space="preserve">Наименование мероприятия, подпрограммы
государственной программы Иркутской области
</t>
  </si>
  <si>
    <t>Наименование мероприятия, подпрограммы муниципальной подпрограммы</t>
  </si>
  <si>
    <t>Итого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</si>
  <si>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</si>
  <si>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</si>
  <si>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</si>
  <si>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Государственная программа Иркутской области "Экономическое развитие и инновационная экономика" на 2019-2024 годы</t>
  </si>
  <si>
    <t>Основное мероприятие 4.12.                                                                     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2019-2024 годы</t>
  </si>
  <si>
    <t>Мероприятие 3.3.5                                                                                                              "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</si>
  <si>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Год реализации</t>
  </si>
  <si>
    <t>Общий объем финансирования,  руб.</t>
  </si>
  <si>
    <t>Федеральный бюджет, руб.</t>
  </si>
  <si>
    <t>Областной бюджет, руб.</t>
  </si>
  <si>
    <t>Местный бюджет   (софинансирование), руб.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</si>
  <si>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2019-2024 годы</t>
  </si>
  <si>
    <t>1.1</t>
  </si>
  <si>
    <t>2.1</t>
  </si>
  <si>
    <t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</si>
  <si>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  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     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</si>
  <si>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t>Приложение 4</t>
  </si>
  <si>
    <t>Иные источники финансирования, руб.</t>
  </si>
  <si>
    <t>Всего по государственной программе:</t>
  </si>
  <si>
    <t>1.2</t>
  </si>
  <si>
    <t>Основное мероприятие 4.16 Поощрение муниципальных управленческих команд в 2021 году подпрограммы 4 "Совершенствование муниципального управления города Усолье-Сибирское" на 2019-2024 годы</t>
  </si>
  <si>
    <t>ВСЕГО по муниципальной программе:</t>
  </si>
  <si>
    <r>
      <t xml:space="preserve">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 xml:space="preserve">"Обеспечение эффективного управления экономическим развитием Иркутской области"
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"Государственная политика в сфере экономического развития Иркутской области" на 2019-2024 годы
</t>
    </r>
  </si>
  <si>
    <t>"Обеспечение эффективного управления экономическим развитием Иркутской области"</t>
  </si>
  <si>
    <t>от 13.01.2022 № 18-па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</si>
</sst>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view="pageBreakPreview" zoomScaleNormal="100" zoomScaleSheetLayoutView="100" workbookViewId="0">
      <selection activeCell="E2" sqref="E2"/>
    </sheetView>
  </sheetViews>
  <sheetFormatPr defaultRowHeight="15" x14ac:dyDescent="0.25"/>
  <cols>
    <col min="1" max="1" width="6.28515625" customWidth="1"/>
    <col min="2" max="2" width="31.5703125" customWidth="1"/>
    <col min="3" max="3" width="38.5703125" customWidth="1"/>
    <col min="4" max="5" width="12.28515625" customWidth="1"/>
    <col min="6" max="6" width="12.5703125" customWidth="1"/>
    <col min="7" max="8" width="14.85546875" customWidth="1"/>
    <col min="9" max="9" width="14" customWidth="1"/>
  </cols>
  <sheetData>
    <row r="1" spans="1:9" x14ac:dyDescent="0.25">
      <c r="I1" s="5" t="s">
        <v>30</v>
      </c>
    </row>
    <row r="2" spans="1:9" x14ac:dyDescent="0.25">
      <c r="I2" s="5" t="s">
        <v>1</v>
      </c>
    </row>
    <row r="3" spans="1:9" x14ac:dyDescent="0.25">
      <c r="I3" s="5" t="s">
        <v>2</v>
      </c>
    </row>
    <row r="4" spans="1:9" x14ac:dyDescent="0.25">
      <c r="G4" s="47" t="s">
        <v>38</v>
      </c>
      <c r="H4" s="47"/>
      <c r="I4" s="47"/>
    </row>
    <row r="5" spans="1:9" x14ac:dyDescent="0.25">
      <c r="I5" s="4"/>
    </row>
    <row r="6" spans="1:9" x14ac:dyDescent="0.25">
      <c r="I6" s="5" t="s">
        <v>6</v>
      </c>
    </row>
    <row r="7" spans="1:9" x14ac:dyDescent="0.25">
      <c r="I7" s="5" t="s">
        <v>3</v>
      </c>
    </row>
    <row r="8" spans="1:9" x14ac:dyDescent="0.25">
      <c r="I8" s="6" t="s">
        <v>4</v>
      </c>
    </row>
    <row r="9" spans="1:9" x14ac:dyDescent="0.25">
      <c r="I9" s="5" t="s">
        <v>5</v>
      </c>
    </row>
    <row r="10" spans="1:9" ht="10.5" customHeight="1" x14ac:dyDescent="0.25">
      <c r="I10" s="1"/>
    </row>
    <row r="11" spans="1:9" ht="33.75" customHeight="1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</row>
    <row r="12" spans="1:9" ht="21" customHeight="1" x14ac:dyDescent="0.25">
      <c r="A12" s="35" t="s">
        <v>10</v>
      </c>
      <c r="B12" s="35"/>
      <c r="C12" s="35"/>
      <c r="D12" s="35"/>
      <c r="E12" s="35"/>
      <c r="F12" s="35"/>
      <c r="G12" s="35"/>
      <c r="H12" s="35"/>
      <c r="I12" s="35"/>
    </row>
    <row r="13" spans="1:9" ht="20.25" customHeight="1" x14ac:dyDescent="0.25">
      <c r="A13" s="21" t="s">
        <v>9</v>
      </c>
      <c r="B13" s="21"/>
      <c r="C13" s="21"/>
      <c r="D13" s="21"/>
      <c r="E13" s="21"/>
      <c r="F13" s="21"/>
      <c r="G13" s="21"/>
      <c r="H13" s="21"/>
      <c r="I13" s="21"/>
    </row>
    <row r="14" spans="1:9" ht="71.25" customHeight="1" x14ac:dyDescent="0.25">
      <c r="A14" s="7" t="s">
        <v>0</v>
      </c>
      <c r="B14" s="7" t="s">
        <v>11</v>
      </c>
      <c r="C14" s="7" t="s">
        <v>12</v>
      </c>
      <c r="D14" s="7" t="s">
        <v>20</v>
      </c>
      <c r="E14" s="7" t="s">
        <v>21</v>
      </c>
      <c r="F14" s="7" t="s">
        <v>22</v>
      </c>
      <c r="G14" s="7" t="s">
        <v>23</v>
      </c>
      <c r="H14" s="7" t="s">
        <v>31</v>
      </c>
      <c r="I14" s="7" t="s">
        <v>24</v>
      </c>
    </row>
    <row r="15" spans="1:9" ht="26.25" customHeight="1" x14ac:dyDescent="0.25">
      <c r="A15" s="16">
        <v>1</v>
      </c>
      <c r="B15" s="36" t="s">
        <v>17</v>
      </c>
      <c r="C15" s="37"/>
      <c r="D15" s="37"/>
      <c r="E15" s="37"/>
      <c r="F15" s="37"/>
      <c r="G15" s="37"/>
      <c r="H15" s="37"/>
      <c r="I15" s="38"/>
    </row>
    <row r="16" spans="1:9" s="3" customFormat="1" ht="27.75" customHeight="1" x14ac:dyDescent="0.25">
      <c r="A16" s="42" t="s">
        <v>26</v>
      </c>
      <c r="B16" s="41" t="s">
        <v>36</v>
      </c>
      <c r="C16" s="40" t="s">
        <v>19</v>
      </c>
      <c r="D16" s="14" t="s">
        <v>13</v>
      </c>
      <c r="E16" s="15">
        <f>SUM(E17:E22)</f>
        <v>4105869</v>
      </c>
      <c r="F16" s="15">
        <f>SUM(F17:F22)</f>
        <v>0</v>
      </c>
      <c r="G16" s="15">
        <f>SUM(G17:G22)</f>
        <v>3572105.89</v>
      </c>
      <c r="H16" s="15">
        <f>SUM(H17:H22)</f>
        <v>0</v>
      </c>
      <c r="I16" s="15">
        <f>SUM(I17:I22)</f>
        <v>533763.1100000001</v>
      </c>
    </row>
    <row r="17" spans="1:9" s="3" customFormat="1" ht="20.25" customHeight="1" x14ac:dyDescent="0.25">
      <c r="A17" s="42"/>
      <c r="B17" s="41"/>
      <c r="C17" s="40"/>
      <c r="D17" s="7">
        <v>2019</v>
      </c>
      <c r="E17" s="13">
        <f t="shared" ref="E17:E22" si="0">F17+G17+I17</f>
        <v>4105869</v>
      </c>
      <c r="F17" s="13">
        <v>0</v>
      </c>
      <c r="G17" s="13">
        <f>4306499.83-734393.94</f>
        <v>3572105.89</v>
      </c>
      <c r="H17" s="13">
        <v>0</v>
      </c>
      <c r="I17" s="13">
        <f>643500.17-109737.06</f>
        <v>533763.1100000001</v>
      </c>
    </row>
    <row r="18" spans="1:9" s="3" customFormat="1" ht="20.25" customHeight="1" x14ac:dyDescent="0.25">
      <c r="A18" s="42"/>
      <c r="B18" s="41"/>
      <c r="C18" s="40"/>
      <c r="D18" s="7">
        <v>2020</v>
      </c>
      <c r="E18" s="13">
        <f t="shared" si="0"/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s="3" customFormat="1" ht="15" customHeight="1" x14ac:dyDescent="0.25">
      <c r="A19" s="42"/>
      <c r="B19" s="41"/>
      <c r="C19" s="40"/>
      <c r="D19" s="7">
        <v>2021</v>
      </c>
      <c r="E19" s="13">
        <f t="shared" si="0"/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s="3" customFormat="1" ht="20.25" customHeight="1" x14ac:dyDescent="0.25">
      <c r="A20" s="42"/>
      <c r="B20" s="41"/>
      <c r="C20" s="40"/>
      <c r="D20" s="7">
        <v>2022</v>
      </c>
      <c r="E20" s="13">
        <f t="shared" si="0"/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s="3" customFormat="1" ht="20.25" customHeight="1" x14ac:dyDescent="0.25">
      <c r="A21" s="42"/>
      <c r="B21" s="41"/>
      <c r="C21" s="40"/>
      <c r="D21" s="7">
        <v>2023</v>
      </c>
      <c r="E21" s="13">
        <f t="shared" si="0"/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s="3" customFormat="1" ht="20.25" customHeight="1" x14ac:dyDescent="0.25">
      <c r="A22" s="42"/>
      <c r="B22" s="41"/>
      <c r="C22" s="40"/>
      <c r="D22" s="7">
        <v>2024</v>
      </c>
      <c r="E22" s="13">
        <f t="shared" si="0"/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s="3" customFormat="1" ht="21" customHeight="1" x14ac:dyDescent="0.25">
      <c r="A23" s="42"/>
      <c r="B23" s="41"/>
      <c r="C23" s="40" t="s">
        <v>18</v>
      </c>
      <c r="D23" s="14" t="s">
        <v>13</v>
      </c>
      <c r="E23" s="15">
        <f>SUM(E24:E29)</f>
        <v>42057270</v>
      </c>
      <c r="F23" s="15">
        <f>SUM(F24:F29)</f>
        <v>0</v>
      </c>
      <c r="G23" s="15">
        <f>SUM(G24:G29)</f>
        <v>38390600</v>
      </c>
      <c r="H23" s="15">
        <f>SUM(H24:H29)</f>
        <v>0</v>
      </c>
      <c r="I23" s="15">
        <f>SUM(I24:I29)</f>
        <v>3666670</v>
      </c>
    </row>
    <row r="24" spans="1:9" s="3" customFormat="1" ht="15" customHeight="1" x14ac:dyDescent="0.25">
      <c r="A24" s="42"/>
      <c r="B24" s="41"/>
      <c r="C24" s="40"/>
      <c r="D24" s="7">
        <v>2019</v>
      </c>
      <c r="E24" s="13">
        <f t="shared" ref="E24:E29" si="1">F24+G24+I24</f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s="3" customFormat="1" ht="15" customHeight="1" x14ac:dyDescent="0.25">
      <c r="A25" s="42"/>
      <c r="B25" s="41"/>
      <c r="C25" s="40"/>
      <c r="D25" s="7">
        <v>2020</v>
      </c>
      <c r="E25" s="13">
        <f t="shared" si="1"/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s="3" customFormat="1" ht="15" customHeight="1" x14ac:dyDescent="0.25">
      <c r="A26" s="42"/>
      <c r="B26" s="41"/>
      <c r="C26" s="40"/>
      <c r="D26" s="7">
        <v>2021</v>
      </c>
      <c r="E26" s="13">
        <f t="shared" si="1"/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s="3" customFormat="1" ht="15" customHeight="1" x14ac:dyDescent="0.25">
      <c r="A27" s="42"/>
      <c r="B27" s="41"/>
      <c r="C27" s="40"/>
      <c r="D27" s="7">
        <v>2022</v>
      </c>
      <c r="E27" s="13">
        <f t="shared" si="1"/>
        <v>16666670</v>
      </c>
      <c r="F27" s="13">
        <v>0</v>
      </c>
      <c r="G27" s="13">
        <v>15000000</v>
      </c>
      <c r="H27" s="13">
        <v>0</v>
      </c>
      <c r="I27" s="13">
        <v>1666670</v>
      </c>
    </row>
    <row r="28" spans="1:9" s="3" customFormat="1" ht="15" customHeight="1" x14ac:dyDescent="0.25">
      <c r="A28" s="42"/>
      <c r="B28" s="41"/>
      <c r="C28" s="40"/>
      <c r="D28" s="7">
        <v>2023</v>
      </c>
      <c r="E28" s="13">
        <f t="shared" si="1"/>
        <v>12695300</v>
      </c>
      <c r="F28" s="13">
        <v>0</v>
      </c>
      <c r="G28" s="13">
        <v>11695300</v>
      </c>
      <c r="H28" s="13">
        <v>0</v>
      </c>
      <c r="I28" s="13">
        <v>1000000</v>
      </c>
    </row>
    <row r="29" spans="1:9" s="3" customFormat="1" ht="15" customHeight="1" x14ac:dyDescent="0.25">
      <c r="A29" s="42"/>
      <c r="B29" s="41"/>
      <c r="C29" s="40"/>
      <c r="D29" s="7">
        <v>2024</v>
      </c>
      <c r="E29" s="13">
        <f t="shared" si="1"/>
        <v>12695300</v>
      </c>
      <c r="F29" s="13">
        <v>0</v>
      </c>
      <c r="G29" s="13">
        <v>11695300</v>
      </c>
      <c r="H29" s="13">
        <v>0</v>
      </c>
      <c r="I29" s="13">
        <v>1000000</v>
      </c>
    </row>
    <row r="30" spans="1:9" s="3" customFormat="1" ht="15" customHeight="1" x14ac:dyDescent="0.25">
      <c r="A30" s="25" t="s">
        <v>33</v>
      </c>
      <c r="B30" s="22" t="s">
        <v>37</v>
      </c>
      <c r="C30" s="28" t="s">
        <v>34</v>
      </c>
      <c r="D30" s="14" t="s">
        <v>13</v>
      </c>
      <c r="E30" s="15">
        <f>SUM(E31:E36)</f>
        <v>4237300</v>
      </c>
      <c r="F30" s="15">
        <f t="shared" ref="F30:I30" si="2">SUM(F31:F36)</f>
        <v>0</v>
      </c>
      <c r="G30" s="15">
        <f t="shared" si="2"/>
        <v>4237300</v>
      </c>
      <c r="H30" s="15">
        <f t="shared" si="2"/>
        <v>0</v>
      </c>
      <c r="I30" s="15">
        <f t="shared" si="2"/>
        <v>0</v>
      </c>
    </row>
    <row r="31" spans="1:9" s="3" customFormat="1" ht="15" customHeight="1" x14ac:dyDescent="0.25">
      <c r="A31" s="26"/>
      <c r="B31" s="23"/>
      <c r="C31" s="29"/>
      <c r="D31" s="7">
        <v>2019</v>
      </c>
      <c r="E31" s="13">
        <f>F31+G31+H31+I31</f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s="3" customFormat="1" ht="15" customHeight="1" x14ac:dyDescent="0.25">
      <c r="A32" s="26"/>
      <c r="B32" s="23"/>
      <c r="C32" s="29"/>
      <c r="D32" s="7">
        <v>2020</v>
      </c>
      <c r="E32" s="13">
        <f t="shared" ref="E32:E36" si="3">F32+G32+H32+I32</f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s="3" customFormat="1" ht="15" customHeight="1" x14ac:dyDescent="0.25">
      <c r="A33" s="26"/>
      <c r="B33" s="23"/>
      <c r="C33" s="29"/>
      <c r="D33" s="7">
        <v>2021</v>
      </c>
      <c r="E33" s="13">
        <f t="shared" si="3"/>
        <v>4237300</v>
      </c>
      <c r="F33" s="13">
        <v>0</v>
      </c>
      <c r="G33" s="13">
        <v>4237300</v>
      </c>
      <c r="H33" s="13">
        <v>0</v>
      </c>
      <c r="I33" s="13">
        <v>0</v>
      </c>
    </row>
    <row r="34" spans="1:9" s="3" customFormat="1" ht="15" customHeight="1" x14ac:dyDescent="0.25">
      <c r="A34" s="26"/>
      <c r="B34" s="23"/>
      <c r="C34" s="29"/>
      <c r="D34" s="7">
        <v>2022</v>
      </c>
      <c r="E34" s="13">
        <f t="shared" si="3"/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s="3" customFormat="1" ht="15" customHeight="1" x14ac:dyDescent="0.25">
      <c r="A35" s="26"/>
      <c r="B35" s="23"/>
      <c r="C35" s="29"/>
      <c r="D35" s="7">
        <v>2023</v>
      </c>
      <c r="E35" s="13">
        <f t="shared" si="3"/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s="3" customFormat="1" ht="15" customHeight="1" x14ac:dyDescent="0.25">
      <c r="A36" s="27"/>
      <c r="B36" s="24"/>
      <c r="C36" s="30"/>
      <c r="D36" s="7">
        <v>2024</v>
      </c>
      <c r="E36" s="13">
        <f t="shared" si="3"/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s="3" customFormat="1" ht="15" customHeight="1" x14ac:dyDescent="0.25">
      <c r="A37" s="20" t="s">
        <v>32</v>
      </c>
      <c r="B37" s="20"/>
      <c r="C37" s="20"/>
      <c r="D37" s="14" t="s">
        <v>13</v>
      </c>
      <c r="E37" s="15">
        <f>SUM(E38:E43)</f>
        <v>50400439</v>
      </c>
      <c r="F37" s="15">
        <f>SUM(F38:F43)</f>
        <v>0</v>
      </c>
      <c r="G37" s="15">
        <f>SUM(G38:G43)</f>
        <v>46200005.890000001</v>
      </c>
      <c r="H37" s="15">
        <f>SUM(H38:H43)</f>
        <v>0</v>
      </c>
      <c r="I37" s="15">
        <f>SUM(I38:I43)</f>
        <v>4200433.1100000003</v>
      </c>
    </row>
    <row r="38" spans="1:9" s="3" customFormat="1" ht="15" customHeight="1" x14ac:dyDescent="0.25">
      <c r="A38" s="20"/>
      <c r="B38" s="20"/>
      <c r="C38" s="20"/>
      <c r="D38" s="7">
        <v>2019</v>
      </c>
      <c r="E38" s="13">
        <f t="shared" ref="E38:E43" si="4">F38+G38+I38</f>
        <v>4105869</v>
      </c>
      <c r="F38" s="13">
        <f>F24+F17+F31</f>
        <v>0</v>
      </c>
      <c r="G38" s="13">
        <f>G24+G17+G31</f>
        <v>3572105.89</v>
      </c>
      <c r="H38" s="13">
        <v>0</v>
      </c>
      <c r="I38" s="13">
        <f>I24+I17+I31</f>
        <v>533763.1100000001</v>
      </c>
    </row>
    <row r="39" spans="1:9" s="3" customFormat="1" ht="15" customHeight="1" x14ac:dyDescent="0.25">
      <c r="A39" s="20"/>
      <c r="B39" s="20"/>
      <c r="C39" s="20"/>
      <c r="D39" s="7">
        <v>2020</v>
      </c>
      <c r="E39" s="13">
        <f t="shared" si="4"/>
        <v>0</v>
      </c>
      <c r="F39" s="13">
        <f t="shared" ref="F39:G43" si="5">F25+F18+F32</f>
        <v>0</v>
      </c>
      <c r="G39" s="13">
        <f t="shared" si="5"/>
        <v>0</v>
      </c>
      <c r="H39" s="13">
        <v>0</v>
      </c>
      <c r="I39" s="13">
        <f t="shared" ref="I39:I43" si="6">I25+I18+I32</f>
        <v>0</v>
      </c>
    </row>
    <row r="40" spans="1:9" s="3" customFormat="1" ht="15" customHeight="1" x14ac:dyDescent="0.25">
      <c r="A40" s="20"/>
      <c r="B40" s="20"/>
      <c r="C40" s="20"/>
      <c r="D40" s="7">
        <v>2021</v>
      </c>
      <c r="E40" s="13">
        <f t="shared" si="4"/>
        <v>4237300</v>
      </c>
      <c r="F40" s="13">
        <f t="shared" si="5"/>
        <v>0</v>
      </c>
      <c r="G40" s="13">
        <f t="shared" si="5"/>
        <v>4237300</v>
      </c>
      <c r="H40" s="13">
        <v>0</v>
      </c>
      <c r="I40" s="13">
        <f t="shared" si="6"/>
        <v>0</v>
      </c>
    </row>
    <row r="41" spans="1:9" s="3" customFormat="1" ht="15" customHeight="1" x14ac:dyDescent="0.25">
      <c r="A41" s="20"/>
      <c r="B41" s="20"/>
      <c r="C41" s="20"/>
      <c r="D41" s="7">
        <v>2022</v>
      </c>
      <c r="E41" s="13">
        <f t="shared" si="4"/>
        <v>16666670</v>
      </c>
      <c r="F41" s="13">
        <f t="shared" si="5"/>
        <v>0</v>
      </c>
      <c r="G41" s="13">
        <f t="shared" si="5"/>
        <v>15000000</v>
      </c>
      <c r="H41" s="13">
        <v>0</v>
      </c>
      <c r="I41" s="13">
        <f t="shared" si="6"/>
        <v>1666670</v>
      </c>
    </row>
    <row r="42" spans="1:9" s="3" customFormat="1" ht="15" customHeight="1" x14ac:dyDescent="0.25">
      <c r="A42" s="20"/>
      <c r="B42" s="20"/>
      <c r="C42" s="20"/>
      <c r="D42" s="7">
        <v>2023</v>
      </c>
      <c r="E42" s="13">
        <f t="shared" si="4"/>
        <v>12695300</v>
      </c>
      <c r="F42" s="13">
        <f t="shared" si="5"/>
        <v>0</v>
      </c>
      <c r="G42" s="13">
        <f t="shared" si="5"/>
        <v>11695300</v>
      </c>
      <c r="H42" s="13">
        <v>0</v>
      </c>
      <c r="I42" s="13">
        <f t="shared" si="6"/>
        <v>1000000</v>
      </c>
    </row>
    <row r="43" spans="1:9" s="3" customFormat="1" ht="15" customHeight="1" x14ac:dyDescent="0.25">
      <c r="A43" s="20"/>
      <c r="B43" s="20"/>
      <c r="C43" s="20"/>
      <c r="D43" s="7">
        <v>2024</v>
      </c>
      <c r="E43" s="13">
        <f t="shared" si="4"/>
        <v>12695300</v>
      </c>
      <c r="F43" s="13">
        <f t="shared" si="5"/>
        <v>0</v>
      </c>
      <c r="G43" s="13">
        <f t="shared" si="5"/>
        <v>11695300</v>
      </c>
      <c r="H43" s="13">
        <v>0</v>
      </c>
      <c r="I43" s="13">
        <f t="shared" si="6"/>
        <v>1000000</v>
      </c>
    </row>
    <row r="44" spans="1:9" ht="32.25" customHeight="1" x14ac:dyDescent="0.25">
      <c r="A44" s="11">
        <v>2</v>
      </c>
      <c r="B44" s="44" t="s">
        <v>25</v>
      </c>
      <c r="C44" s="45"/>
      <c r="D44" s="45"/>
      <c r="E44" s="45"/>
      <c r="F44" s="45"/>
      <c r="G44" s="45"/>
      <c r="H44" s="45"/>
      <c r="I44" s="46"/>
    </row>
    <row r="45" spans="1:9" s="3" customFormat="1" ht="34.5" customHeight="1" x14ac:dyDescent="0.25">
      <c r="A45" s="25" t="s">
        <v>27</v>
      </c>
      <c r="B45" s="17" t="s">
        <v>29</v>
      </c>
      <c r="C45" s="40" t="s">
        <v>28</v>
      </c>
      <c r="D45" s="14" t="s">
        <v>13</v>
      </c>
      <c r="E45" s="15">
        <f>SUM(E46:E51)</f>
        <v>6822029.2999999998</v>
      </c>
      <c r="F45" s="15">
        <f>SUM(F46:F51)</f>
        <v>0</v>
      </c>
      <c r="G45" s="15">
        <f>SUM(G46:G51)</f>
        <v>6822029.2999999998</v>
      </c>
      <c r="H45" s="15">
        <f>SUM(H46:H51)</f>
        <v>0</v>
      </c>
      <c r="I45" s="15">
        <f>SUM(I46:I51)</f>
        <v>0</v>
      </c>
    </row>
    <row r="46" spans="1:9" s="3" customFormat="1" ht="35.25" customHeight="1" x14ac:dyDescent="0.25">
      <c r="A46" s="26"/>
      <c r="B46" s="18"/>
      <c r="C46" s="40"/>
      <c r="D46" s="7">
        <v>2019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s="3" customFormat="1" ht="36" customHeight="1" x14ac:dyDescent="0.25">
      <c r="A47" s="26"/>
      <c r="B47" s="18"/>
      <c r="C47" s="40"/>
      <c r="D47" s="7">
        <v>2020</v>
      </c>
      <c r="E47" s="13">
        <f>F47+G47+I47</f>
        <v>6822029.2999999998</v>
      </c>
      <c r="F47" s="13">
        <v>0</v>
      </c>
      <c r="G47" s="13">
        <v>6822029.2999999998</v>
      </c>
      <c r="H47" s="13">
        <v>0</v>
      </c>
      <c r="I47" s="13">
        <v>0</v>
      </c>
    </row>
    <row r="48" spans="1:9" s="3" customFormat="1" ht="36" customHeight="1" x14ac:dyDescent="0.25">
      <c r="A48" s="26"/>
      <c r="B48" s="18"/>
      <c r="C48" s="40"/>
      <c r="D48" s="7">
        <v>2021</v>
      </c>
      <c r="E48" s="13">
        <f>F48+G48+I48</f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s="3" customFormat="1" ht="30" customHeight="1" x14ac:dyDescent="0.25">
      <c r="A49" s="26"/>
      <c r="B49" s="18"/>
      <c r="C49" s="40"/>
      <c r="D49" s="7">
        <v>2022</v>
      </c>
      <c r="E49" s="13">
        <f>F49+G49+I49</f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s="3" customFormat="1" ht="42.75" customHeight="1" x14ac:dyDescent="0.25">
      <c r="A50" s="26"/>
      <c r="B50" s="18"/>
      <c r="C50" s="40"/>
      <c r="D50" s="7">
        <v>2023</v>
      </c>
      <c r="E50" s="13">
        <f>F50+G50+I50</f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s="3" customFormat="1" ht="61.5" customHeight="1" x14ac:dyDescent="0.25">
      <c r="A51" s="26"/>
      <c r="B51" s="19"/>
      <c r="C51" s="40"/>
      <c r="D51" s="7">
        <v>2024</v>
      </c>
      <c r="E51" s="13">
        <f>F51+G51+I51</f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s="3" customFormat="1" ht="15" customHeight="1" x14ac:dyDescent="0.25">
      <c r="A52" s="20" t="s">
        <v>32</v>
      </c>
      <c r="B52" s="20"/>
      <c r="C52" s="20"/>
      <c r="D52" s="14" t="s">
        <v>13</v>
      </c>
      <c r="E52" s="15">
        <f>SUM(E53:E58)</f>
        <v>6822029.2999999998</v>
      </c>
      <c r="F52" s="15">
        <f>SUM(F53:F58)</f>
        <v>0</v>
      </c>
      <c r="G52" s="15">
        <f>SUM(G53:G58)</f>
        <v>6822029.2999999998</v>
      </c>
      <c r="H52" s="15">
        <f>SUM(H53:H58)</f>
        <v>0</v>
      </c>
      <c r="I52" s="15">
        <f>SUM(I53:I58)</f>
        <v>0</v>
      </c>
    </row>
    <row r="53" spans="1:9" s="3" customFormat="1" ht="15" customHeight="1" x14ac:dyDescent="0.25">
      <c r="A53" s="20"/>
      <c r="B53" s="20"/>
      <c r="C53" s="20"/>
      <c r="D53" s="7">
        <v>2019</v>
      </c>
      <c r="E53" s="13">
        <f t="shared" ref="E53:E58" si="7">F53+G53+I53</f>
        <v>0</v>
      </c>
      <c r="F53" s="13">
        <f>F46</f>
        <v>0</v>
      </c>
      <c r="G53" s="13">
        <f t="shared" ref="G53:I53" si="8">G46</f>
        <v>0</v>
      </c>
      <c r="H53" s="13">
        <f t="shared" si="8"/>
        <v>0</v>
      </c>
      <c r="I53" s="13">
        <f t="shared" si="8"/>
        <v>0</v>
      </c>
    </row>
    <row r="54" spans="1:9" s="3" customFormat="1" ht="15" customHeight="1" x14ac:dyDescent="0.25">
      <c r="A54" s="20"/>
      <c r="B54" s="20"/>
      <c r="C54" s="20"/>
      <c r="D54" s="7">
        <v>2020</v>
      </c>
      <c r="E54" s="13">
        <f t="shared" si="7"/>
        <v>6822029.2999999998</v>
      </c>
      <c r="F54" s="13">
        <f t="shared" ref="F54:I58" si="9">F47</f>
        <v>0</v>
      </c>
      <c r="G54" s="13">
        <f t="shared" si="9"/>
        <v>6822029.2999999998</v>
      </c>
      <c r="H54" s="13">
        <f t="shared" si="9"/>
        <v>0</v>
      </c>
      <c r="I54" s="13">
        <f t="shared" si="9"/>
        <v>0</v>
      </c>
    </row>
    <row r="55" spans="1:9" s="3" customFormat="1" ht="15" customHeight="1" x14ac:dyDescent="0.25">
      <c r="A55" s="20"/>
      <c r="B55" s="20"/>
      <c r="C55" s="20"/>
      <c r="D55" s="7">
        <v>2021</v>
      </c>
      <c r="E55" s="13">
        <f t="shared" si="7"/>
        <v>0</v>
      </c>
      <c r="F55" s="13">
        <f t="shared" si="9"/>
        <v>0</v>
      </c>
      <c r="G55" s="13">
        <f t="shared" si="9"/>
        <v>0</v>
      </c>
      <c r="H55" s="13">
        <f t="shared" si="9"/>
        <v>0</v>
      </c>
      <c r="I55" s="13">
        <f t="shared" si="9"/>
        <v>0</v>
      </c>
    </row>
    <row r="56" spans="1:9" s="3" customFormat="1" ht="15" customHeight="1" x14ac:dyDescent="0.25">
      <c r="A56" s="20"/>
      <c r="B56" s="20"/>
      <c r="C56" s="20"/>
      <c r="D56" s="7">
        <v>2022</v>
      </c>
      <c r="E56" s="13">
        <f t="shared" si="7"/>
        <v>0</v>
      </c>
      <c r="F56" s="13">
        <f t="shared" si="9"/>
        <v>0</v>
      </c>
      <c r="G56" s="13">
        <f t="shared" si="9"/>
        <v>0</v>
      </c>
      <c r="H56" s="13">
        <f t="shared" si="9"/>
        <v>0</v>
      </c>
      <c r="I56" s="13">
        <f t="shared" si="9"/>
        <v>0</v>
      </c>
    </row>
    <row r="57" spans="1:9" s="3" customFormat="1" ht="15" customHeight="1" x14ac:dyDescent="0.25">
      <c r="A57" s="20"/>
      <c r="B57" s="20"/>
      <c r="C57" s="20"/>
      <c r="D57" s="7">
        <v>2023</v>
      </c>
      <c r="E57" s="13">
        <f t="shared" si="7"/>
        <v>0</v>
      </c>
      <c r="F57" s="13">
        <f t="shared" si="9"/>
        <v>0</v>
      </c>
      <c r="G57" s="13">
        <f t="shared" si="9"/>
        <v>0</v>
      </c>
      <c r="H57" s="13">
        <f t="shared" si="9"/>
        <v>0</v>
      </c>
      <c r="I57" s="13">
        <f t="shared" si="9"/>
        <v>0</v>
      </c>
    </row>
    <row r="58" spans="1:9" s="3" customFormat="1" ht="15" customHeight="1" x14ac:dyDescent="0.25">
      <c r="A58" s="20"/>
      <c r="B58" s="20"/>
      <c r="C58" s="20"/>
      <c r="D58" s="7">
        <v>2024</v>
      </c>
      <c r="E58" s="13">
        <f t="shared" si="7"/>
        <v>0</v>
      </c>
      <c r="F58" s="13">
        <f t="shared" si="9"/>
        <v>0</v>
      </c>
      <c r="G58" s="13">
        <f t="shared" si="9"/>
        <v>0</v>
      </c>
      <c r="H58" s="13">
        <f t="shared" si="9"/>
        <v>0</v>
      </c>
      <c r="I58" s="13">
        <f t="shared" si="9"/>
        <v>0</v>
      </c>
    </row>
    <row r="59" spans="1:9" s="3" customFormat="1" ht="15" customHeight="1" x14ac:dyDescent="0.25">
      <c r="A59" s="43" t="s">
        <v>14</v>
      </c>
      <c r="B59" s="43"/>
      <c r="C59" s="43"/>
      <c r="D59" s="14" t="s">
        <v>13</v>
      </c>
      <c r="E59" s="15">
        <f>SUM(E60:E65)</f>
        <v>4105869</v>
      </c>
      <c r="F59" s="15">
        <f>SUM(F60:F65)</f>
        <v>0</v>
      </c>
      <c r="G59" s="15">
        <f>SUM(G60:G65)</f>
        <v>3572105.89</v>
      </c>
      <c r="H59" s="15">
        <f>SUM(H60:H65)</f>
        <v>0</v>
      </c>
      <c r="I59" s="15">
        <f>SUM(I60:I65)</f>
        <v>533763.1100000001</v>
      </c>
    </row>
    <row r="60" spans="1:9" s="3" customFormat="1" ht="15" customHeight="1" x14ac:dyDescent="0.25">
      <c r="A60" s="43"/>
      <c r="B60" s="43"/>
      <c r="C60" s="43"/>
      <c r="D60" s="7">
        <v>2019</v>
      </c>
      <c r="E60" s="13">
        <f t="shared" ref="E60:E65" si="10">F60+G60+I60</f>
        <v>4105869</v>
      </c>
      <c r="F60" s="13">
        <f>F17</f>
        <v>0</v>
      </c>
      <c r="G60" s="13">
        <f t="shared" ref="G60:I60" si="11">G17</f>
        <v>3572105.89</v>
      </c>
      <c r="H60" s="13">
        <f t="shared" si="11"/>
        <v>0</v>
      </c>
      <c r="I60" s="13">
        <f t="shared" si="11"/>
        <v>533763.1100000001</v>
      </c>
    </row>
    <row r="61" spans="1:9" s="3" customFormat="1" ht="15" customHeight="1" x14ac:dyDescent="0.25">
      <c r="A61" s="43"/>
      <c r="B61" s="43"/>
      <c r="C61" s="43"/>
      <c r="D61" s="7">
        <v>2020</v>
      </c>
      <c r="E61" s="13">
        <f t="shared" si="10"/>
        <v>0</v>
      </c>
      <c r="F61" s="13">
        <f t="shared" ref="F61:I65" si="12">F18</f>
        <v>0</v>
      </c>
      <c r="G61" s="13">
        <f t="shared" si="12"/>
        <v>0</v>
      </c>
      <c r="H61" s="13">
        <f t="shared" si="12"/>
        <v>0</v>
      </c>
      <c r="I61" s="13">
        <f t="shared" si="12"/>
        <v>0</v>
      </c>
    </row>
    <row r="62" spans="1:9" s="3" customFormat="1" ht="15" customHeight="1" x14ac:dyDescent="0.25">
      <c r="A62" s="43"/>
      <c r="B62" s="43"/>
      <c r="C62" s="43"/>
      <c r="D62" s="7">
        <v>2021</v>
      </c>
      <c r="E62" s="13">
        <f t="shared" si="10"/>
        <v>0</v>
      </c>
      <c r="F62" s="13">
        <f t="shared" si="12"/>
        <v>0</v>
      </c>
      <c r="G62" s="13">
        <f t="shared" si="12"/>
        <v>0</v>
      </c>
      <c r="H62" s="13">
        <f t="shared" si="12"/>
        <v>0</v>
      </c>
      <c r="I62" s="13">
        <f t="shared" si="12"/>
        <v>0</v>
      </c>
    </row>
    <row r="63" spans="1:9" s="3" customFormat="1" ht="15" customHeight="1" x14ac:dyDescent="0.25">
      <c r="A63" s="43"/>
      <c r="B63" s="43"/>
      <c r="C63" s="43"/>
      <c r="D63" s="7">
        <v>2022</v>
      </c>
      <c r="E63" s="13">
        <f t="shared" si="10"/>
        <v>0</v>
      </c>
      <c r="F63" s="13">
        <f t="shared" si="12"/>
        <v>0</v>
      </c>
      <c r="G63" s="13">
        <f t="shared" si="12"/>
        <v>0</v>
      </c>
      <c r="H63" s="13">
        <f t="shared" si="12"/>
        <v>0</v>
      </c>
      <c r="I63" s="13">
        <f t="shared" si="12"/>
        <v>0</v>
      </c>
    </row>
    <row r="64" spans="1:9" s="3" customFormat="1" ht="15" customHeight="1" x14ac:dyDescent="0.25">
      <c r="A64" s="43"/>
      <c r="B64" s="43"/>
      <c r="C64" s="43"/>
      <c r="D64" s="7">
        <v>2023</v>
      </c>
      <c r="E64" s="13">
        <f t="shared" si="10"/>
        <v>0</v>
      </c>
      <c r="F64" s="13">
        <f t="shared" si="12"/>
        <v>0</v>
      </c>
      <c r="G64" s="13">
        <f t="shared" si="12"/>
        <v>0</v>
      </c>
      <c r="H64" s="13">
        <f t="shared" si="12"/>
        <v>0</v>
      </c>
      <c r="I64" s="13">
        <f t="shared" si="12"/>
        <v>0</v>
      </c>
    </row>
    <row r="65" spans="1:9" s="3" customFormat="1" ht="15" customHeight="1" x14ac:dyDescent="0.25">
      <c r="A65" s="43"/>
      <c r="B65" s="43"/>
      <c r="C65" s="43"/>
      <c r="D65" s="7">
        <v>2024</v>
      </c>
      <c r="E65" s="13">
        <f t="shared" si="10"/>
        <v>0</v>
      </c>
      <c r="F65" s="13">
        <f t="shared" si="12"/>
        <v>0</v>
      </c>
      <c r="G65" s="13">
        <f t="shared" si="12"/>
        <v>0</v>
      </c>
      <c r="H65" s="13">
        <f t="shared" si="12"/>
        <v>0</v>
      </c>
      <c r="I65" s="13">
        <f t="shared" si="12"/>
        <v>0</v>
      </c>
    </row>
    <row r="66" spans="1:9" s="3" customFormat="1" ht="15" customHeight="1" x14ac:dyDescent="0.25">
      <c r="A66" s="43" t="s">
        <v>15</v>
      </c>
      <c r="B66" s="43"/>
      <c r="C66" s="43"/>
      <c r="D66" s="14" t="s">
        <v>13</v>
      </c>
      <c r="E66" s="15">
        <f>SUM(E67:E72)</f>
        <v>53116599.299999997</v>
      </c>
      <c r="F66" s="15">
        <f>SUM(F67:F72)</f>
        <v>0</v>
      </c>
      <c r="G66" s="15">
        <f>SUM(G67:G72)</f>
        <v>49449929.299999997</v>
      </c>
      <c r="H66" s="15">
        <f>SUM(H67:H72)</f>
        <v>0</v>
      </c>
      <c r="I66" s="15">
        <f>SUM(I67:I72)</f>
        <v>3666670</v>
      </c>
    </row>
    <row r="67" spans="1:9" s="3" customFormat="1" ht="15" customHeight="1" x14ac:dyDescent="0.25">
      <c r="A67" s="43"/>
      <c r="B67" s="43"/>
      <c r="C67" s="43"/>
      <c r="D67" s="7">
        <v>2019</v>
      </c>
      <c r="E67" s="13">
        <f t="shared" ref="E67:E72" si="13">F67+G67+I67</f>
        <v>0</v>
      </c>
      <c r="F67" s="13">
        <f>F24+F31+F46</f>
        <v>0</v>
      </c>
      <c r="G67" s="13">
        <f t="shared" ref="G67:I67" si="14">G24+G31+G46</f>
        <v>0</v>
      </c>
      <c r="H67" s="13">
        <f t="shared" si="14"/>
        <v>0</v>
      </c>
      <c r="I67" s="13">
        <f t="shared" si="14"/>
        <v>0</v>
      </c>
    </row>
    <row r="68" spans="1:9" s="3" customFormat="1" ht="15" customHeight="1" x14ac:dyDescent="0.25">
      <c r="A68" s="43"/>
      <c r="B68" s="43"/>
      <c r="C68" s="43"/>
      <c r="D68" s="7">
        <v>2020</v>
      </c>
      <c r="E68" s="13">
        <f t="shared" si="13"/>
        <v>6822029.2999999998</v>
      </c>
      <c r="F68" s="13">
        <f t="shared" ref="F68:I72" si="15">F25+F32+F47</f>
        <v>0</v>
      </c>
      <c r="G68" s="13">
        <f t="shared" si="15"/>
        <v>6822029.2999999998</v>
      </c>
      <c r="H68" s="13">
        <f t="shared" si="15"/>
        <v>0</v>
      </c>
      <c r="I68" s="13">
        <f t="shared" si="15"/>
        <v>0</v>
      </c>
    </row>
    <row r="69" spans="1:9" s="3" customFormat="1" ht="15" customHeight="1" x14ac:dyDescent="0.25">
      <c r="A69" s="43"/>
      <c r="B69" s="43"/>
      <c r="C69" s="43"/>
      <c r="D69" s="7">
        <v>2021</v>
      </c>
      <c r="E69" s="13">
        <f t="shared" si="13"/>
        <v>4237300</v>
      </c>
      <c r="F69" s="13">
        <f t="shared" si="15"/>
        <v>0</v>
      </c>
      <c r="G69" s="13">
        <f t="shared" si="15"/>
        <v>4237300</v>
      </c>
      <c r="H69" s="13">
        <f t="shared" si="15"/>
        <v>0</v>
      </c>
      <c r="I69" s="13">
        <f t="shared" si="15"/>
        <v>0</v>
      </c>
    </row>
    <row r="70" spans="1:9" s="3" customFormat="1" ht="15" customHeight="1" x14ac:dyDescent="0.25">
      <c r="A70" s="43"/>
      <c r="B70" s="43"/>
      <c r="C70" s="43"/>
      <c r="D70" s="7">
        <v>2022</v>
      </c>
      <c r="E70" s="13">
        <f t="shared" si="13"/>
        <v>16666670</v>
      </c>
      <c r="F70" s="13">
        <f t="shared" si="15"/>
        <v>0</v>
      </c>
      <c r="G70" s="13">
        <f t="shared" si="15"/>
        <v>15000000</v>
      </c>
      <c r="H70" s="13">
        <f t="shared" si="15"/>
        <v>0</v>
      </c>
      <c r="I70" s="13">
        <f t="shared" si="15"/>
        <v>1666670</v>
      </c>
    </row>
    <row r="71" spans="1:9" s="3" customFormat="1" ht="15" customHeight="1" x14ac:dyDescent="0.25">
      <c r="A71" s="43"/>
      <c r="B71" s="43"/>
      <c r="C71" s="43"/>
      <c r="D71" s="7">
        <v>2023</v>
      </c>
      <c r="E71" s="13">
        <f t="shared" si="13"/>
        <v>12695300</v>
      </c>
      <c r="F71" s="13">
        <f t="shared" si="15"/>
        <v>0</v>
      </c>
      <c r="G71" s="13">
        <f t="shared" si="15"/>
        <v>11695300</v>
      </c>
      <c r="H71" s="13">
        <f t="shared" si="15"/>
        <v>0</v>
      </c>
      <c r="I71" s="13">
        <f t="shared" si="15"/>
        <v>1000000</v>
      </c>
    </row>
    <row r="72" spans="1:9" s="3" customFormat="1" ht="15" customHeight="1" x14ac:dyDescent="0.25">
      <c r="A72" s="43"/>
      <c r="B72" s="43"/>
      <c r="C72" s="43"/>
      <c r="D72" s="7">
        <v>2024</v>
      </c>
      <c r="E72" s="13">
        <f t="shared" si="13"/>
        <v>12695300</v>
      </c>
      <c r="F72" s="13">
        <f t="shared" si="15"/>
        <v>0</v>
      </c>
      <c r="G72" s="13">
        <f t="shared" si="15"/>
        <v>11695300</v>
      </c>
      <c r="H72" s="13">
        <f t="shared" si="15"/>
        <v>0</v>
      </c>
      <c r="I72" s="13">
        <f t="shared" si="15"/>
        <v>1000000</v>
      </c>
    </row>
    <row r="73" spans="1:9" s="3" customFormat="1" ht="15" customHeight="1" x14ac:dyDescent="0.25">
      <c r="A73" s="20" t="s">
        <v>35</v>
      </c>
      <c r="B73" s="20"/>
      <c r="C73" s="20"/>
      <c r="D73" s="14" t="s">
        <v>13</v>
      </c>
      <c r="E73" s="15">
        <f>SUM(E74:E79)</f>
        <v>57222468.299999997</v>
      </c>
      <c r="F73" s="15">
        <f>SUM(F74:F79)</f>
        <v>0</v>
      </c>
      <c r="G73" s="15">
        <f>SUM(G74:G79)</f>
        <v>53022035.189999998</v>
      </c>
      <c r="H73" s="15">
        <f>SUM(H74:H79)</f>
        <v>0</v>
      </c>
      <c r="I73" s="15">
        <f>SUM(I74:I79)</f>
        <v>4200433.1100000003</v>
      </c>
    </row>
    <row r="74" spans="1:9" s="3" customFormat="1" ht="15" customHeight="1" x14ac:dyDescent="0.25">
      <c r="A74" s="20"/>
      <c r="B74" s="20"/>
      <c r="C74" s="20"/>
      <c r="D74" s="7">
        <v>2019</v>
      </c>
      <c r="E74" s="13">
        <f t="shared" ref="E74:E79" si="16">F74+G74+I74</f>
        <v>4105869</v>
      </c>
      <c r="F74" s="13">
        <f>F60+F67</f>
        <v>0</v>
      </c>
      <c r="G74" s="13">
        <f t="shared" ref="G74:I74" si="17">G60+G67</f>
        <v>3572105.89</v>
      </c>
      <c r="H74" s="13">
        <v>0</v>
      </c>
      <c r="I74" s="13">
        <f t="shared" si="17"/>
        <v>533763.1100000001</v>
      </c>
    </row>
    <row r="75" spans="1:9" s="3" customFormat="1" ht="15" customHeight="1" x14ac:dyDescent="0.25">
      <c r="A75" s="20"/>
      <c r="B75" s="20"/>
      <c r="C75" s="20"/>
      <c r="D75" s="7">
        <v>2020</v>
      </c>
      <c r="E75" s="13">
        <f t="shared" si="16"/>
        <v>6822029.2999999998</v>
      </c>
      <c r="F75" s="13">
        <f t="shared" ref="F75:I75" si="18">F61+F68</f>
        <v>0</v>
      </c>
      <c r="G75" s="13">
        <f t="shared" si="18"/>
        <v>6822029.2999999998</v>
      </c>
      <c r="H75" s="13">
        <v>0</v>
      </c>
      <c r="I75" s="13">
        <f t="shared" si="18"/>
        <v>0</v>
      </c>
    </row>
    <row r="76" spans="1:9" s="3" customFormat="1" ht="15" customHeight="1" x14ac:dyDescent="0.25">
      <c r="A76" s="20"/>
      <c r="B76" s="20"/>
      <c r="C76" s="20"/>
      <c r="D76" s="7">
        <v>2021</v>
      </c>
      <c r="E76" s="13">
        <f t="shared" si="16"/>
        <v>4237300</v>
      </c>
      <c r="F76" s="13">
        <f t="shared" ref="F76:I76" si="19">F62+F69</f>
        <v>0</v>
      </c>
      <c r="G76" s="13">
        <f t="shared" si="19"/>
        <v>4237300</v>
      </c>
      <c r="H76" s="13">
        <v>0</v>
      </c>
      <c r="I76" s="13">
        <f t="shared" si="19"/>
        <v>0</v>
      </c>
    </row>
    <row r="77" spans="1:9" s="3" customFormat="1" ht="15" customHeight="1" x14ac:dyDescent="0.25">
      <c r="A77" s="20"/>
      <c r="B77" s="20"/>
      <c r="C77" s="20"/>
      <c r="D77" s="7">
        <v>2022</v>
      </c>
      <c r="E77" s="13">
        <f t="shared" si="16"/>
        <v>16666670</v>
      </c>
      <c r="F77" s="13">
        <f t="shared" ref="F77:I77" si="20">F63+F70</f>
        <v>0</v>
      </c>
      <c r="G77" s="13">
        <f t="shared" si="20"/>
        <v>15000000</v>
      </c>
      <c r="H77" s="13">
        <v>0</v>
      </c>
      <c r="I77" s="13">
        <f t="shared" si="20"/>
        <v>1666670</v>
      </c>
    </row>
    <row r="78" spans="1:9" s="3" customFormat="1" ht="15" customHeight="1" x14ac:dyDescent="0.25">
      <c r="A78" s="20"/>
      <c r="B78" s="20"/>
      <c r="C78" s="20"/>
      <c r="D78" s="7">
        <v>2023</v>
      </c>
      <c r="E78" s="13">
        <f t="shared" si="16"/>
        <v>12695300</v>
      </c>
      <c r="F78" s="13">
        <f t="shared" ref="F78:I78" si="21">F64+F71</f>
        <v>0</v>
      </c>
      <c r="G78" s="13">
        <f t="shared" si="21"/>
        <v>11695300</v>
      </c>
      <c r="H78" s="13">
        <v>0</v>
      </c>
      <c r="I78" s="13">
        <f t="shared" si="21"/>
        <v>1000000</v>
      </c>
    </row>
    <row r="79" spans="1:9" s="3" customFormat="1" ht="15" customHeight="1" x14ac:dyDescent="0.25">
      <c r="A79" s="20"/>
      <c r="B79" s="20"/>
      <c r="C79" s="20"/>
      <c r="D79" s="7">
        <v>2024</v>
      </c>
      <c r="E79" s="13">
        <f t="shared" si="16"/>
        <v>12695300</v>
      </c>
      <c r="F79" s="13">
        <f t="shared" ref="F79:I79" si="22">F65+F72</f>
        <v>0</v>
      </c>
      <c r="G79" s="13">
        <f>G65+G72</f>
        <v>11695300</v>
      </c>
      <c r="H79" s="13">
        <v>0</v>
      </c>
      <c r="I79" s="13">
        <f t="shared" si="22"/>
        <v>1000000</v>
      </c>
    </row>
    <row r="80" spans="1:9" s="3" customFormat="1" ht="23.25" customHeight="1" x14ac:dyDescent="0.25">
      <c r="A80" s="8"/>
      <c r="B80" s="10"/>
      <c r="C80" s="10"/>
      <c r="D80" s="12"/>
      <c r="E80" s="12"/>
      <c r="F80" s="9"/>
      <c r="G80" s="9"/>
      <c r="H80" s="9"/>
      <c r="I80" s="9"/>
    </row>
    <row r="81" spans="1:9" ht="18.75" customHeight="1" x14ac:dyDescent="0.3">
      <c r="A81" s="31" t="s">
        <v>7</v>
      </c>
      <c r="B81" s="32"/>
      <c r="C81" s="33"/>
      <c r="D81" s="2"/>
      <c r="E81" s="2"/>
      <c r="F81" s="2"/>
      <c r="G81" s="39" t="s">
        <v>8</v>
      </c>
      <c r="H81" s="39"/>
      <c r="I81" s="39"/>
    </row>
  </sheetData>
  <mergeCells count="23">
    <mergeCell ref="G4:I4"/>
    <mergeCell ref="A52:C58"/>
    <mergeCell ref="A81:C81"/>
    <mergeCell ref="A11:I11"/>
    <mergeCell ref="A12:I12"/>
    <mergeCell ref="B15:I15"/>
    <mergeCell ref="G81:I81"/>
    <mergeCell ref="C16:C22"/>
    <mergeCell ref="C23:C29"/>
    <mergeCell ref="B16:B29"/>
    <mergeCell ref="A16:A29"/>
    <mergeCell ref="A59:C65"/>
    <mergeCell ref="A66:C72"/>
    <mergeCell ref="A73:C79"/>
    <mergeCell ref="B44:I44"/>
    <mergeCell ref="A45:A51"/>
    <mergeCell ref="C45:C51"/>
    <mergeCell ref="B45:B51"/>
    <mergeCell ref="A37:C43"/>
    <mergeCell ref="A13:I13"/>
    <mergeCell ref="B30:B36"/>
    <mergeCell ref="A30:A36"/>
    <mergeCell ref="C30:C36"/>
  </mergeCells>
  <pageMargins left="0.70866141732283472" right="0.11811023622047245" top="0.39370078740157483" bottom="0.15748031496062992" header="0.31496062992125984" footer="0.31496062992125984"/>
  <pageSetup paperSize="9" scale="87" orientation="landscape" r:id="rId1"/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Кудрявцева Татьяна Николаевна</cp:lastModifiedBy>
  <cp:lastPrinted>2021-12-29T06:54:31Z</cp:lastPrinted>
  <dcterms:created xsi:type="dcterms:W3CDTF">2019-08-27T06:02:36Z</dcterms:created>
  <dcterms:modified xsi:type="dcterms:W3CDTF">2022-01-17T02:58:41Z</dcterms:modified>
</cp:coreProperties>
</file>