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2-па_09.01.2024\"/>
    </mc:Choice>
  </mc:AlternateContent>
  <xr:revisionPtr revIDLastSave="0" documentId="13_ncr:1_{36A67851-2DF3-40CB-B893-3F612EC6FC6C}" xr6:coauthVersionLast="47" xr6:coauthVersionMax="47" xr10:uidLastSave="{00000000-0000-0000-0000-000000000000}"/>
  <bookViews>
    <workbookView xWindow="-108" yWindow="-108" windowWidth="23256" windowHeight="12576" xr2:uid="{00000000-000D-0000-FFFF-FFFF00000000}"/>
  </bookViews>
  <sheets>
    <sheet name="Лист1" sheetId="1" r:id="rId1"/>
  </sheets>
  <definedNames>
    <definedName name="_xlnm.Print_Titles" localSheetId="0">Лист1!$15:$15</definedName>
    <definedName name="_xlnm.Print_Area" localSheetId="0">Лист1!$A$1:$J$343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4" i="1" l="1"/>
  <c r="I63" i="1"/>
  <c r="I330" i="1" s="1"/>
  <c r="I61" i="1"/>
  <c r="I331" i="1"/>
  <c r="I49" i="1"/>
  <c r="E56" i="1"/>
  <c r="E55" i="1"/>
  <c r="E54" i="1"/>
  <c r="E53" i="1"/>
  <c r="E52" i="1"/>
  <c r="E51" i="1"/>
  <c r="E50" i="1"/>
  <c r="H49" i="1"/>
  <c r="G49" i="1"/>
  <c r="F49" i="1"/>
  <c r="E49" i="1" s="1"/>
  <c r="I140" i="1" l="1"/>
  <c r="G38" i="1"/>
  <c r="F59" i="1" l="1"/>
  <c r="G62" i="1"/>
  <c r="G329" i="1" s="1"/>
  <c r="I38" i="1"/>
  <c r="I62" i="1" s="1"/>
  <c r="I329" i="1" s="1"/>
  <c r="G330" i="1"/>
  <c r="G331" i="1"/>
  <c r="F294" i="1" l="1"/>
  <c r="F295" i="1"/>
  <c r="G295" i="1"/>
  <c r="H295" i="1"/>
  <c r="I295" i="1"/>
  <c r="G294" i="1"/>
  <c r="H294" i="1"/>
  <c r="I294" i="1"/>
  <c r="G293" i="1"/>
  <c r="H293" i="1"/>
  <c r="I293" i="1"/>
  <c r="F293" i="1"/>
  <c r="E293" i="1" l="1"/>
  <c r="I339" i="1"/>
  <c r="H334" i="1"/>
  <c r="H338" i="1"/>
  <c r="H339" i="1"/>
  <c r="G339" i="1"/>
  <c r="H333" i="1"/>
  <c r="F339" i="1"/>
  <c r="E39" i="1" l="1"/>
  <c r="G281" i="1" l="1"/>
  <c r="H281" i="1"/>
  <c r="F281" i="1"/>
  <c r="I281" i="1"/>
  <c r="G321" i="1"/>
  <c r="H321" i="1"/>
  <c r="H337" i="1" s="1"/>
  <c r="I321" i="1"/>
  <c r="F321" i="1"/>
  <c r="G297" i="1"/>
  <c r="G260" i="1"/>
  <c r="H260" i="1"/>
  <c r="I260" i="1"/>
  <c r="F260" i="1"/>
  <c r="G252" i="1"/>
  <c r="F252" i="1"/>
  <c r="E253" i="1"/>
  <c r="E254" i="1"/>
  <c r="E255" i="1"/>
  <c r="E256" i="1"/>
  <c r="E257" i="1"/>
  <c r="E258" i="1"/>
  <c r="E259" i="1"/>
  <c r="E261" i="1"/>
  <c r="E262" i="1"/>
  <c r="E263" i="1"/>
  <c r="E264" i="1"/>
  <c r="E265" i="1"/>
  <c r="E266" i="1"/>
  <c r="E267" i="1"/>
  <c r="G268" i="1"/>
  <c r="H268" i="1"/>
  <c r="I268" i="1"/>
  <c r="F268" i="1"/>
  <c r="E269" i="1"/>
  <c r="E270" i="1"/>
  <c r="E271" i="1"/>
  <c r="E272" i="1"/>
  <c r="E273" i="1"/>
  <c r="E274" i="1"/>
  <c r="E275" i="1"/>
  <c r="E260" i="1" l="1"/>
  <c r="E252" i="1"/>
  <c r="E268" i="1"/>
  <c r="F119" i="1"/>
  <c r="F118" i="1"/>
  <c r="H118" i="1"/>
  <c r="E339" i="1" l="1"/>
  <c r="H324" i="1"/>
  <c r="F324" i="1"/>
  <c r="E331" i="1"/>
  <c r="E330" i="1"/>
  <c r="E323" i="1"/>
  <c r="H308" i="1"/>
  <c r="F308" i="1"/>
  <c r="E315" i="1"/>
  <c r="E314" i="1"/>
  <c r="E307" i="1"/>
  <c r="F300" i="1"/>
  <c r="E306" i="1"/>
  <c r="E299" i="1"/>
  <c r="H292" i="1"/>
  <c r="F284" i="1"/>
  <c r="E285" i="1"/>
  <c r="E286" i="1"/>
  <c r="E288" i="1"/>
  <c r="E289" i="1"/>
  <c r="E290" i="1"/>
  <c r="E291" i="1"/>
  <c r="E283" i="1"/>
  <c r="E281" i="1"/>
  <c r="E251" i="1"/>
  <c r="G244" i="1"/>
  <c r="H244" i="1"/>
  <c r="I244" i="1"/>
  <c r="F244" i="1"/>
  <c r="E245" i="1"/>
  <c r="E246" i="1"/>
  <c r="E247" i="1"/>
  <c r="E248" i="1"/>
  <c r="E249" i="1"/>
  <c r="E250" i="1"/>
  <c r="E243" i="1"/>
  <c r="G236" i="1"/>
  <c r="H236" i="1"/>
  <c r="I236" i="1"/>
  <c r="F236" i="1"/>
  <c r="E242" i="1"/>
  <c r="E229" i="1"/>
  <c r="E230" i="1"/>
  <c r="E231" i="1"/>
  <c r="E232" i="1"/>
  <c r="E233" i="1"/>
  <c r="E234" i="1"/>
  <c r="E235" i="1"/>
  <c r="G228" i="1"/>
  <c r="H228" i="1"/>
  <c r="I228" i="1"/>
  <c r="F228" i="1"/>
  <c r="G220" i="1"/>
  <c r="H220" i="1"/>
  <c r="I220" i="1"/>
  <c r="F220" i="1"/>
  <c r="E227" i="1"/>
  <c r="E221" i="1"/>
  <c r="E222" i="1"/>
  <c r="E223" i="1"/>
  <c r="E224" i="1"/>
  <c r="E225" i="1"/>
  <c r="E226" i="1"/>
  <c r="E213" i="1"/>
  <c r="E214" i="1"/>
  <c r="E215" i="1"/>
  <c r="E216" i="1"/>
  <c r="E217" i="1"/>
  <c r="E218" i="1"/>
  <c r="E219" i="1"/>
  <c r="G212" i="1"/>
  <c r="H212" i="1"/>
  <c r="I212" i="1"/>
  <c r="F212" i="1"/>
  <c r="G204" i="1"/>
  <c r="H204" i="1"/>
  <c r="I204" i="1"/>
  <c r="F204" i="1"/>
  <c r="E205" i="1"/>
  <c r="E206" i="1"/>
  <c r="E207" i="1"/>
  <c r="E208" i="1"/>
  <c r="E209" i="1"/>
  <c r="E210" i="1"/>
  <c r="E211" i="1"/>
  <c r="F196" i="1"/>
  <c r="E203" i="1"/>
  <c r="G196" i="1"/>
  <c r="H196" i="1"/>
  <c r="I196" i="1"/>
  <c r="E197" i="1"/>
  <c r="E198" i="1"/>
  <c r="E199" i="1"/>
  <c r="E200" i="1"/>
  <c r="E201" i="1"/>
  <c r="E202" i="1"/>
  <c r="E195" i="1"/>
  <c r="G188" i="1"/>
  <c r="H188" i="1"/>
  <c r="I188" i="1"/>
  <c r="F188" i="1"/>
  <c r="E189" i="1"/>
  <c r="E190" i="1"/>
  <c r="E191" i="1"/>
  <c r="E192" i="1"/>
  <c r="E193" i="1"/>
  <c r="E194" i="1"/>
  <c r="G180" i="1"/>
  <c r="H180" i="1"/>
  <c r="I180" i="1"/>
  <c r="F180" i="1"/>
  <c r="E181" i="1"/>
  <c r="E182" i="1"/>
  <c r="E183" i="1"/>
  <c r="E184" i="1"/>
  <c r="E185" i="1"/>
  <c r="E186" i="1"/>
  <c r="E187" i="1"/>
  <c r="G172" i="1"/>
  <c r="H172" i="1"/>
  <c r="I172" i="1"/>
  <c r="F172" i="1"/>
  <c r="E173" i="1"/>
  <c r="E174" i="1"/>
  <c r="E175" i="1"/>
  <c r="E176" i="1"/>
  <c r="E177" i="1"/>
  <c r="E178" i="1"/>
  <c r="E179" i="1"/>
  <c r="F164" i="1"/>
  <c r="E171" i="1"/>
  <c r="E165" i="1"/>
  <c r="E166" i="1"/>
  <c r="E167" i="1"/>
  <c r="E168" i="1"/>
  <c r="E169" i="1"/>
  <c r="E170" i="1"/>
  <c r="E163" i="1"/>
  <c r="G156" i="1"/>
  <c r="H156" i="1"/>
  <c r="I156" i="1"/>
  <c r="F156" i="1"/>
  <c r="E157" i="1"/>
  <c r="E158" i="1"/>
  <c r="E159" i="1"/>
  <c r="E160" i="1"/>
  <c r="E161" i="1"/>
  <c r="E162" i="1"/>
  <c r="E149" i="1"/>
  <c r="E150" i="1"/>
  <c r="E151" i="1"/>
  <c r="E152" i="1"/>
  <c r="E153" i="1"/>
  <c r="E154" i="1"/>
  <c r="E155" i="1"/>
  <c r="G164" i="1"/>
  <c r="H164" i="1"/>
  <c r="I164" i="1"/>
  <c r="G140" i="1"/>
  <c r="H140" i="1"/>
  <c r="F140" i="1"/>
  <c r="E147" i="1"/>
  <c r="E146" i="1"/>
  <c r="G132" i="1"/>
  <c r="H132" i="1"/>
  <c r="I132" i="1"/>
  <c r="F132" i="1"/>
  <c r="E139" i="1"/>
  <c r="E138" i="1"/>
  <c r="E133" i="1"/>
  <c r="G124" i="1"/>
  <c r="H124" i="1"/>
  <c r="I124" i="1"/>
  <c r="F124" i="1"/>
  <c r="E131" i="1"/>
  <c r="E125" i="1"/>
  <c r="E126" i="1"/>
  <c r="E127" i="1"/>
  <c r="E128" i="1"/>
  <c r="E129" i="1"/>
  <c r="E130" i="1"/>
  <c r="E122" i="1"/>
  <c r="G118" i="1"/>
  <c r="I118" i="1"/>
  <c r="E204" i="1" l="1"/>
  <c r="E124" i="1"/>
  <c r="E244" i="1"/>
  <c r="E236" i="1"/>
  <c r="E228" i="1"/>
  <c r="E220" i="1"/>
  <c r="E212" i="1"/>
  <c r="E196" i="1"/>
  <c r="E188" i="1"/>
  <c r="E180" i="1"/>
  <c r="E172" i="1"/>
  <c r="E164" i="1"/>
  <c r="E156" i="1"/>
  <c r="E132" i="1"/>
  <c r="E118" i="1"/>
  <c r="G107" i="1"/>
  <c r="H107" i="1"/>
  <c r="I107" i="1"/>
  <c r="F107" i="1"/>
  <c r="E114" i="1"/>
  <c r="E108" i="1"/>
  <c r="E109" i="1"/>
  <c r="E110" i="1"/>
  <c r="E111" i="1"/>
  <c r="E112" i="1"/>
  <c r="E113" i="1"/>
  <c r="E106" i="1"/>
  <c r="G99" i="1"/>
  <c r="H99" i="1"/>
  <c r="I99" i="1"/>
  <c r="F99" i="1"/>
  <c r="E100" i="1"/>
  <c r="E101" i="1"/>
  <c r="E102" i="1"/>
  <c r="E103" i="1"/>
  <c r="E104" i="1"/>
  <c r="E105" i="1"/>
  <c r="E98" i="1"/>
  <c r="G91" i="1"/>
  <c r="H91" i="1"/>
  <c r="I91" i="1"/>
  <c r="F91" i="1"/>
  <c r="E95" i="1"/>
  <c r="E96" i="1"/>
  <c r="E97" i="1"/>
  <c r="E92" i="1"/>
  <c r="E93" i="1"/>
  <c r="E94" i="1"/>
  <c r="E90" i="1"/>
  <c r="G83" i="1"/>
  <c r="H83" i="1"/>
  <c r="I83" i="1"/>
  <c r="F83" i="1"/>
  <c r="E89" i="1"/>
  <c r="E84" i="1"/>
  <c r="E85" i="1"/>
  <c r="E86" i="1"/>
  <c r="E87" i="1"/>
  <c r="E88" i="1"/>
  <c r="F81" i="1"/>
  <c r="G81" i="1"/>
  <c r="H81" i="1"/>
  <c r="I81" i="1"/>
  <c r="E73" i="1"/>
  <c r="I66" i="1"/>
  <c r="G66" i="1"/>
  <c r="H66" i="1"/>
  <c r="F66" i="1"/>
  <c r="E67" i="1"/>
  <c r="E68" i="1"/>
  <c r="E69" i="1"/>
  <c r="E70" i="1"/>
  <c r="E71" i="1"/>
  <c r="E72" i="1"/>
  <c r="E64" i="1"/>
  <c r="E63" i="1"/>
  <c r="E48" i="1"/>
  <c r="E42" i="1"/>
  <c r="E43" i="1"/>
  <c r="E44" i="1"/>
  <c r="E45" i="1"/>
  <c r="E46" i="1"/>
  <c r="E47" i="1"/>
  <c r="E40" i="1"/>
  <c r="G33" i="1"/>
  <c r="H33" i="1"/>
  <c r="I33" i="1"/>
  <c r="F33" i="1"/>
  <c r="E37" i="1"/>
  <c r="E34" i="1"/>
  <c r="E35" i="1"/>
  <c r="E36" i="1"/>
  <c r="E38" i="1"/>
  <c r="E32" i="1"/>
  <c r="G17" i="1"/>
  <c r="H17" i="1"/>
  <c r="I17" i="1"/>
  <c r="F17" i="1"/>
  <c r="G25" i="1"/>
  <c r="H25" i="1"/>
  <c r="I25" i="1"/>
  <c r="F25" i="1"/>
  <c r="E26" i="1"/>
  <c r="E27" i="1"/>
  <c r="E28" i="1"/>
  <c r="E29" i="1"/>
  <c r="E30" i="1"/>
  <c r="E31" i="1"/>
  <c r="E18" i="1"/>
  <c r="E19" i="1"/>
  <c r="E20" i="1"/>
  <c r="E21" i="1"/>
  <c r="E22" i="1"/>
  <c r="E23" i="1"/>
  <c r="E24" i="1"/>
  <c r="G61" i="1"/>
  <c r="E33" i="1" l="1"/>
  <c r="E83" i="1"/>
  <c r="E81" i="1"/>
  <c r="E107" i="1"/>
  <c r="E99" i="1"/>
  <c r="E91" i="1"/>
  <c r="E66" i="1"/>
  <c r="E17" i="1"/>
  <c r="E25" i="1"/>
  <c r="I41" i="1"/>
  <c r="G280" i="1" l="1"/>
  <c r="G296" i="1" l="1"/>
  <c r="H320" i="1"/>
  <c r="I320" i="1"/>
  <c r="G320" i="1"/>
  <c r="H304" i="1"/>
  <c r="I304" i="1"/>
  <c r="G304" i="1"/>
  <c r="H336" i="1" l="1"/>
  <c r="H300" i="1"/>
  <c r="G303" i="1"/>
  <c r="G300" i="1" l="1"/>
  <c r="H280" i="1"/>
  <c r="H276" i="1" s="1"/>
  <c r="I280" i="1"/>
  <c r="E325" i="1"/>
  <c r="E326" i="1"/>
  <c r="E327" i="1"/>
  <c r="E312" i="1"/>
  <c r="E313" i="1"/>
  <c r="E304" i="1"/>
  <c r="E305" i="1"/>
  <c r="E309" i="1"/>
  <c r="E310" i="1"/>
  <c r="E301" i="1"/>
  <c r="E302" i="1"/>
  <c r="E237" i="1"/>
  <c r="E238" i="1"/>
  <c r="E239" i="1"/>
  <c r="E240" i="1"/>
  <c r="E241" i="1"/>
  <c r="E141" i="1"/>
  <c r="E142" i="1"/>
  <c r="E143" i="1"/>
  <c r="E144" i="1"/>
  <c r="E145" i="1"/>
  <c r="E134" i="1"/>
  <c r="E135" i="1"/>
  <c r="E136" i="1"/>
  <c r="E137" i="1"/>
  <c r="G319" i="1" l="1"/>
  <c r="H319" i="1"/>
  <c r="I319" i="1"/>
  <c r="F319" i="1"/>
  <c r="F335" i="1" s="1"/>
  <c r="F120" i="1"/>
  <c r="G120" i="1"/>
  <c r="H120" i="1"/>
  <c r="H115" i="1" s="1"/>
  <c r="F80" i="1"/>
  <c r="G80" i="1"/>
  <c r="H80" i="1"/>
  <c r="F79" i="1"/>
  <c r="G79" i="1"/>
  <c r="H79" i="1"/>
  <c r="I79" i="1"/>
  <c r="G78" i="1"/>
  <c r="F74" i="1" l="1"/>
  <c r="H74" i="1"/>
  <c r="H316" i="1"/>
  <c r="E79" i="1"/>
  <c r="E319" i="1"/>
  <c r="H287" i="1"/>
  <c r="H284" i="1" s="1"/>
  <c r="I287" i="1"/>
  <c r="I284" i="1" s="1"/>
  <c r="G287" i="1"/>
  <c r="G60" i="1"/>
  <c r="H62" i="1"/>
  <c r="F62" i="1"/>
  <c r="H61" i="1"/>
  <c r="I328" i="1"/>
  <c r="F61" i="1"/>
  <c r="H60" i="1"/>
  <c r="I60" i="1"/>
  <c r="F60" i="1"/>
  <c r="G59" i="1"/>
  <c r="H59" i="1"/>
  <c r="I59" i="1"/>
  <c r="G58" i="1"/>
  <c r="H58" i="1"/>
  <c r="I58" i="1"/>
  <c r="F58" i="1"/>
  <c r="H148" i="1"/>
  <c r="H41" i="1"/>
  <c r="I57" i="1" l="1"/>
  <c r="H57" i="1"/>
  <c r="E59" i="1"/>
  <c r="E61" i="1"/>
  <c r="E60" i="1"/>
  <c r="F57" i="1"/>
  <c r="E58" i="1"/>
  <c r="G284" i="1"/>
  <c r="E284" i="1" s="1"/>
  <c r="E287" i="1"/>
  <c r="H335" i="1"/>
  <c r="H332" i="1" s="1"/>
  <c r="G57" i="1"/>
  <c r="I324" i="1"/>
  <c r="E62" i="1"/>
  <c r="F117" i="1"/>
  <c r="E57" i="1" l="1"/>
  <c r="G337" i="1"/>
  <c r="E329" i="1"/>
  <c r="E295" i="1"/>
  <c r="G117" i="1"/>
  <c r="I117" i="1"/>
  <c r="E117" i="1" l="1"/>
  <c r="I119" i="1"/>
  <c r="I279" i="1" l="1"/>
  <c r="G119" i="1" l="1"/>
  <c r="I116" i="1"/>
  <c r="E119" i="1" l="1"/>
  <c r="G318" i="1"/>
  <c r="G334" i="1" s="1"/>
  <c r="G279" i="1"/>
  <c r="G328" i="1" l="1"/>
  <c r="G324" i="1" s="1"/>
  <c r="E324" i="1" s="1"/>
  <c r="G41" i="1"/>
  <c r="F41" i="1"/>
  <c r="I311" i="1"/>
  <c r="I308" i="1" s="1"/>
  <c r="G311" i="1"/>
  <c r="E41" i="1" l="1"/>
  <c r="E311" i="1"/>
  <c r="G308" i="1"/>
  <c r="E308" i="1" s="1"/>
  <c r="G335" i="1"/>
  <c r="G336" i="1"/>
  <c r="E328" i="1"/>
  <c r="I303" i="1"/>
  <c r="I335" i="1" l="1"/>
  <c r="I300" i="1"/>
  <c r="E300" i="1" s="1"/>
  <c r="E303" i="1"/>
  <c r="I318" i="1"/>
  <c r="I334" i="1" s="1"/>
  <c r="I278" i="1"/>
  <c r="G322" i="1" l="1"/>
  <c r="I322" i="1"/>
  <c r="F318" i="1"/>
  <c r="F320" i="1"/>
  <c r="E321" i="1"/>
  <c r="F322" i="1"/>
  <c r="E322" i="1" s="1"/>
  <c r="G317" i="1"/>
  <c r="I317" i="1"/>
  <c r="F317" i="1"/>
  <c r="I277" i="1"/>
  <c r="G277" i="1"/>
  <c r="F116" i="1"/>
  <c r="I148" i="1"/>
  <c r="G148" i="1"/>
  <c r="F148" i="1"/>
  <c r="E148" i="1" l="1"/>
  <c r="I333" i="1"/>
  <c r="I316" i="1"/>
  <c r="G333" i="1"/>
  <c r="G316" i="1"/>
  <c r="E318" i="1"/>
  <c r="F334" i="1"/>
  <c r="E317" i="1"/>
  <c r="F333" i="1"/>
  <c r="F316" i="1"/>
  <c r="E320" i="1"/>
  <c r="E140" i="1"/>
  <c r="I78" i="1"/>
  <c r="E78" i="1" s="1"/>
  <c r="G77" i="1"/>
  <c r="G76" i="1"/>
  <c r="I77" i="1"/>
  <c r="I76" i="1"/>
  <c r="E76" i="1" l="1"/>
  <c r="E77" i="1"/>
  <c r="E316" i="1"/>
  <c r="I298" i="1"/>
  <c r="I338" i="1" s="1"/>
  <c r="F277" i="1" l="1"/>
  <c r="I282" i="1"/>
  <c r="I276" i="1" s="1"/>
  <c r="G282" i="1"/>
  <c r="F282" i="1"/>
  <c r="E277" i="1" l="1"/>
  <c r="E282" i="1"/>
  <c r="E335" i="1" l="1"/>
  <c r="F296" i="1"/>
  <c r="F336" i="1" s="1"/>
  <c r="I296" i="1"/>
  <c r="F297" i="1"/>
  <c r="F337" i="1" s="1"/>
  <c r="I297" i="1"/>
  <c r="F298" i="1"/>
  <c r="F338" i="1" s="1"/>
  <c r="G298" i="1"/>
  <c r="G278" i="1"/>
  <c r="F279" i="1"/>
  <c r="F280" i="1"/>
  <c r="E280" i="1" s="1"/>
  <c r="I120" i="1"/>
  <c r="F121" i="1"/>
  <c r="G121" i="1"/>
  <c r="I121" i="1"/>
  <c r="G116" i="1"/>
  <c r="E121" i="1" l="1"/>
  <c r="F115" i="1"/>
  <c r="E278" i="1"/>
  <c r="G276" i="1"/>
  <c r="E120" i="1"/>
  <c r="I115" i="1"/>
  <c r="I292" i="1"/>
  <c r="I336" i="1"/>
  <c r="E336" i="1" s="1"/>
  <c r="F332" i="1"/>
  <c r="G115" i="1"/>
  <c r="E116" i="1"/>
  <c r="E298" i="1"/>
  <c r="G338" i="1"/>
  <c r="E279" i="1"/>
  <c r="F276" i="1"/>
  <c r="I337" i="1"/>
  <c r="F292" i="1"/>
  <c r="G292" i="1"/>
  <c r="E297" i="1"/>
  <c r="E294" i="1"/>
  <c r="E296" i="1"/>
  <c r="I80" i="1"/>
  <c r="I75" i="1"/>
  <c r="G75" i="1"/>
  <c r="E115" i="1" l="1"/>
  <c r="E276" i="1"/>
  <c r="E292" i="1"/>
  <c r="E75" i="1"/>
  <c r="G74" i="1"/>
  <c r="G332" i="1"/>
  <c r="I332" i="1"/>
  <c r="E80" i="1"/>
  <c r="I74" i="1"/>
  <c r="E333" i="1"/>
  <c r="E338" i="1"/>
  <c r="E337" i="1"/>
  <c r="E334" i="1"/>
  <c r="E332" i="1" l="1"/>
  <c r="E74" i="1"/>
</calcChain>
</file>

<file path=xl/sharedStrings.xml><?xml version="1.0" encoding="utf-8"?>
<sst xmlns="http://schemas.openxmlformats.org/spreadsheetml/2006/main" count="113" uniqueCount="75">
  <si>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</si>
  <si>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</si>
  <si>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</si>
  <si>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</si>
  <si>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</si>
  <si>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</si>
  <si>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</si>
  <si>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</si>
  <si>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</si>
  <si>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</si>
  <si>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</si>
  <si>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</si>
  <si>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</si>
  <si>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</si>
  <si>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</si>
  <si>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</si>
  <si>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</si>
  <si>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</si>
  <si>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</si>
  <si>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</si>
  <si>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на 2019-2025 годы</t>
  </si>
  <si>
    <t xml:space="preserve">«Развитие жилищно-коммунального хозяйства»  на 2019-2025 годы </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</si>
  <si>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2019-2025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</si>
  <si>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</si>
  <si>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2019-2025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</si>
  <si>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2019-2025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</si>
  <si>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</si>
  <si>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</si>
  <si>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2020-2025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</si>
  <si>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2020-2025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</si>
  <si>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2019-2025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</si>
  <si>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2019-2025 годы</t>
  </si>
  <si>
    <t>Основное мероприятие 3.2. "Ремонт дорог к садоводствам" Подпрограммы № 3 "Развитие дорожного хозяйства города Усолье-Сибирское" на 2019-2025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</si>
  <si>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2019-2025 годы </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</si>
  <si>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2019-2025 годы:</t>
  </si>
  <si>
    <t>Государственная программа Иркутской области «Развитие дорожного хозяйства и сети искусственных сооружений» на 2019-2025 годы</t>
  </si>
  <si>
    <t>Мероприятие 3.4.1. Ремонт автомобильных дорог Подпрограммы № 3 "Развитие дорожного хозяйства города Усолье-Сибирское" на 2019-2025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</si>
  <si>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2019-2025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</si>
  <si>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2019-2025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</si>
  <si>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2019 - 2025 годы </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</si>
  <si>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2019-2025 годы</t>
  </si>
  <si>
    <t>Всего по Государственной программе Иркутской области «Развитие дорожного хозяйства и сети искусственных сооружений» на 2019-2025 годы:</t>
  </si>
  <si>
    <t>Государственная программа Иркутской области «Экономическое развитие и инновационная экономика» на 2019-2025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</si>
  <si>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2019-2025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</si>
  <si>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2019-2025 годы</t>
  </si>
  <si>
    <t>Основное мероприятие 6.4. "Обустройство пешеходных дорожек" Подпрограммы № 6 «Благоустройство территории города Усолье-Сибирское» на 2019-2025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</si>
  <si>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2019-2025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</si>
  <si>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2019-2025 годы</t>
  </si>
  <si>
    <t>Основное мероприятие 6.11. "Приобретение и установка урн" Подпрограмма № 6 «Благоустройство территории города Усолье-Сибирское» на 2019-2025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</si>
  <si>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2019-2025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</si>
  <si>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2019-2025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</si>
  <si>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2019-2025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</si>
  <si>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2019-2025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</si>
  <si>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2019-2025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</si>
  <si>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2019-2025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</si>
  <si>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2019-2025 годы</t>
  </si>
  <si>
    <t>Основное мероприятие 6.22. «Обустройство детских и спортивных площадок» Подпрограмма № 6 «Благоустройство территории города Усолье-Сибирское» на 2019-2025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</si>
  <si>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2019-2025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</si>
  <si>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2019-2025 годы</t>
  </si>
  <si>
    <t>Всего по Государственной программе Иркутской области «Экономическое развитие и инновационная экономика» на 2019-2025 годы:</t>
  </si>
  <si>
    <t>Подпрограмма № 1 «Капитальный ремонт общего имущества в многоквартирных домах, расположенных на территории города Усолье-Сибирское» на 2019-2025 годы</t>
  </si>
  <si>
    <t xml:space="preserve"> Подпрограмма № 3 «Развитие дорожного хозяйства города Усолье-Сибирское» на 2019-2025 годы</t>
  </si>
  <si>
    <t>Подпрограмма № 4 «Организация освещения улиц на территории города Усолье-Сибирское» на 2019-2025 годы</t>
  </si>
  <si>
    <t>Подпрограмма № 5 «Энергосбережение и повышение энергетической эффективности города Усолье-Сибирское» на 2019-2025 годы</t>
  </si>
  <si>
    <t>Подпрограммы № 6 «Благоустройство территории города Усолье-Сибирское» на 2019-2025 годы</t>
  </si>
  <si>
    <t>Подпрограмма № 8 «Развитие и модернизация объектов водоснабжения, водоотведения и очистки сточных вод» на 2020-2025 годы</t>
  </si>
  <si>
    <t>Всего по муниципальной программе города Усолье-Сибирское «Развитие жилищно-коммунального хозяйства» на 2019-2025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</si>
  <si>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2019-2025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</si>
  <si>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2019-2025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</si>
  <si>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2019-2025 годы</t>
  </si>
  <si>
    <t>Основное мероприятие 8.3. «Строительство сетей водоснабжения по ул. Российской, Ленинградской» Подпрограммы № 8 «Развитие и модернизация объектов водоснабжения, водоотведения и очистки сточных вод» на 2020-2025 годы</t>
  </si>
  <si>
    <t>Мэр города</t>
  </si>
  <si>
    <t>М.В. Торопкин</t>
  </si>
  <si>
    <t>Приложение 4</t>
  </si>
  <si>
    <t xml:space="preserve">     от 09.01.2024 г. № 2-па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</si>
</sst>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Red]\-#,##0.00;0.00"/>
  </numFmts>
  <fonts count="13"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17">
    <xf numFmtId="0" fontId="0" fillId="0" borderId="0" xfId="0"/>
    <xf numFmtId="165"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2" fillId="2" borderId="0" xfId="0" applyFont="1" applyFill="1" applyAlignment="1">
      <alignment horizontal="right"/>
    </xf>
    <xf numFmtId="0" fontId="5" fillId="2" borderId="0" xfId="0" applyFont="1" applyFill="1" applyAlignment="1">
      <alignment horizontal="right" vertical="center"/>
    </xf>
    <xf numFmtId="0" fontId="8" fillId="2" borderId="0" xfId="0" applyFont="1" applyFill="1" applyAlignment="1">
      <alignment horizontal="right"/>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5"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wrapText="1"/>
    </xf>
    <xf numFmtId="4" fontId="10" fillId="2" borderId="0" xfId="0" applyNumberFormat="1" applyFont="1" applyFill="1" applyAlignment="1">
      <alignment wrapText="1"/>
    </xf>
    <xf numFmtId="0" fontId="2" fillId="2" borderId="0" xfId="0" applyFont="1" applyFill="1" applyAlignment="1">
      <alignment horizontal="center" vertical="center" wrapText="1"/>
    </xf>
    <xf numFmtId="0" fontId="11" fillId="2" borderId="0" xfId="0" applyFont="1" applyFill="1" applyAlignment="1">
      <alignment horizontal="center" vertical="center" wrapText="1"/>
    </xf>
    <xf numFmtId="4" fontId="2" fillId="2" borderId="0" xfId="0" applyNumberFormat="1" applyFont="1" applyFill="1" applyAlignment="1">
      <alignment horizontal="center" vertical="center" wrapText="1"/>
    </xf>
    <xf numFmtId="0" fontId="10" fillId="2" borderId="0" xfId="0" applyFont="1" applyFill="1" applyAlignment="1">
      <alignment horizontal="right" wrapText="1"/>
    </xf>
    <xf numFmtId="0" fontId="3" fillId="2" borderId="0" xfId="0" applyFont="1" applyFill="1" applyAlignment="1">
      <alignment horizontal="right" wrapText="1"/>
    </xf>
    <xf numFmtId="0" fontId="3" fillId="2" borderId="0" xfId="0" applyFont="1" applyFill="1" applyAlignment="1">
      <alignment wrapText="1"/>
    </xf>
    <xf numFmtId="4" fontId="1" fillId="2" borderId="0" xfId="0" applyNumberFormat="1" applyFont="1" applyFill="1" applyAlignment="1">
      <alignment horizontal="left" wrapText="1"/>
    </xf>
    <xf numFmtId="0" fontId="12" fillId="2" borderId="0" xfId="0" applyFont="1" applyFill="1" applyAlignment="1">
      <alignment wrapText="1"/>
    </xf>
    <xf numFmtId="0" fontId="2"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 fillId="2" borderId="11" xfId="0" applyFont="1" applyFill="1" applyBorder="1" applyAlignment="1">
      <alignment horizontal="left" vertical="top" wrapText="1"/>
    </xf>
    <xf numFmtId="0" fontId="4"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8" fillId="2" borderId="10" xfId="0" applyFont="1" applyFill="1" applyBorder="1" applyAlignment="1">
      <alignment horizontal="center" vertical="center" wrapText="1"/>
    </xf>
    <xf numFmtId="0" fontId="3" fillId="2" borderId="14" xfId="0" applyFont="1" applyFill="1" applyBorder="1" applyAlignment="1">
      <alignment wrapText="1"/>
    </xf>
    <xf numFmtId="0" fontId="3" fillId="2" borderId="11" xfId="0" applyFont="1" applyFill="1" applyBorder="1" applyAlignment="1">
      <alignment wrapText="1"/>
    </xf>
    <xf numFmtId="0" fontId="3" fillId="2" borderId="12" xfId="0" applyFont="1" applyFill="1" applyBorder="1" applyAlignment="1">
      <alignment wrapText="1"/>
    </xf>
    <xf numFmtId="0" fontId="3" fillId="2" borderId="0" xfId="0" applyFont="1" applyFill="1" applyAlignment="1">
      <alignment wrapText="1"/>
    </xf>
    <xf numFmtId="0" fontId="3" fillId="2" borderId="13" xfId="0" applyFont="1" applyFill="1" applyBorder="1" applyAlignment="1">
      <alignment wrapText="1"/>
    </xf>
    <xf numFmtId="0" fontId="3" fillId="2" borderId="8" xfId="0" applyFont="1" applyFill="1" applyBorder="1" applyAlignment="1">
      <alignment wrapText="1"/>
    </xf>
    <xf numFmtId="0" fontId="3" fillId="2" borderId="3" xfId="0" applyFont="1" applyFill="1" applyBorder="1" applyAlignment="1">
      <alignment wrapText="1"/>
    </xf>
    <xf numFmtId="0" fontId="3" fillId="2" borderId="9" xfId="0" applyFont="1" applyFill="1" applyBorder="1" applyAlignment="1">
      <alignment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9" fillId="2" borderId="4" xfId="0" applyFont="1" applyFill="1" applyBorder="1" applyAlignment="1">
      <alignment horizontal="center" vertical="center" wrapText="1"/>
    </xf>
    <xf numFmtId="0" fontId="3" fillId="2" borderId="5" xfId="0" applyFont="1" applyFill="1" applyBorder="1" applyAlignment="1">
      <alignment vertical="center" wrapText="1"/>
    </xf>
    <xf numFmtId="0" fontId="3" fillId="2" borderId="15" xfId="0" applyFont="1" applyFill="1" applyBorder="1" applyAlignment="1">
      <alignment vertical="center" wrapText="1"/>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1" xfId="0" applyFont="1" applyFill="1" applyBorder="1" applyAlignment="1">
      <alignment vertical="top"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9" fillId="2" borderId="1" xfId="0" applyFont="1" applyFill="1" applyBorder="1" applyAlignment="1">
      <alignment horizontal="center" vertical="center"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3" fillId="2" borderId="13" xfId="0" applyFont="1" applyFill="1" applyBorder="1" applyAlignment="1">
      <alignment vertical="top" wrapText="1"/>
    </xf>
    <xf numFmtId="0" fontId="3" fillId="2" borderId="9" xfId="0" applyFont="1" applyFill="1" applyBorder="1" applyAlignment="1">
      <alignment vertical="top"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13" xfId="0" applyFont="1" applyFill="1" applyBorder="1" applyAlignment="1">
      <alignment vertical="top" wrapText="1"/>
    </xf>
    <xf numFmtId="0" fontId="8" fillId="2" borderId="14"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13" xfId="0" applyFont="1" applyFill="1" applyBorder="1" applyAlignment="1">
      <alignment vertical="center" wrapText="1"/>
    </xf>
    <xf numFmtId="0" fontId="3" fillId="2" borderId="8" xfId="0" applyFont="1" applyFill="1" applyBorder="1" applyAlignment="1">
      <alignment vertical="center" wrapText="1"/>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6" xfId="0" applyFont="1" applyFill="1" applyBorder="1" applyAlignment="1">
      <alignment vertical="center" wrapText="1"/>
    </xf>
    <xf numFmtId="0" fontId="3" fillId="2" borderId="12" xfId="0" applyFont="1" applyFill="1" applyBorder="1" applyAlignment="1">
      <alignment horizontal="center" wrapText="1"/>
    </xf>
    <xf numFmtId="0" fontId="3" fillId="2" borderId="8" xfId="0" applyFont="1" applyFill="1" applyBorder="1" applyAlignment="1">
      <alignment horizontal="center" wrapText="1"/>
    </xf>
    <xf numFmtId="0" fontId="2" fillId="2" borderId="6" xfId="0" applyFont="1" applyFill="1" applyBorder="1" applyAlignment="1">
      <alignment vertical="top"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4" fillId="2" borderId="13" xfId="0" applyFont="1" applyFill="1" applyBorder="1" applyAlignment="1">
      <alignmen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3" fillId="2" borderId="14"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0" xfId="0" applyFont="1" applyFill="1" applyAlignment="1">
      <alignment vertical="center" wrapText="1"/>
    </xf>
    <xf numFmtId="0" fontId="3" fillId="2" borderId="13" xfId="0" applyFont="1" applyFill="1" applyBorder="1" applyAlignment="1">
      <alignment vertical="center"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13"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2"/>
  <sheetViews>
    <sheetView tabSelected="1" zoomScaleNormal="100" zoomScaleSheetLayoutView="70" workbookViewId="0">
      <selection activeCell="G9" sqref="G9"/>
    </sheetView>
  </sheetViews>
  <sheetFormatPr defaultColWidth="9.109375" defaultRowHeight="14.4" x14ac:dyDescent="0.3"/>
  <cols>
    <col min="1" max="1" width="5.6640625" style="4" customWidth="1"/>
    <col min="2" max="2" width="37" style="4" customWidth="1"/>
    <col min="3" max="3" width="25.109375" style="4" customWidth="1"/>
    <col min="4" max="4" width="10.6640625" style="4" customWidth="1"/>
    <col min="5" max="5" width="14.6640625" style="4" customWidth="1"/>
    <col min="6" max="6" width="13.88671875" style="4" customWidth="1"/>
    <col min="7" max="7" width="13.6640625" style="4" customWidth="1"/>
    <col min="8" max="8" width="12.33203125" style="4" customWidth="1"/>
    <col min="9" max="9" width="13" style="4" customWidth="1"/>
    <col min="10" max="10" width="14.6640625" style="4" customWidth="1"/>
    <col min="11" max="11" width="9.109375" style="4"/>
    <col min="12" max="12" width="15.33203125" style="4" customWidth="1"/>
    <col min="13" max="16384" width="9.109375" style="4"/>
  </cols>
  <sheetData>
    <row r="1" spans="1:9" x14ac:dyDescent="0.3">
      <c r="F1" s="5"/>
      <c r="I1" s="6" t="s">
        <v>73</v>
      </c>
    </row>
    <row r="2" spans="1:9" x14ac:dyDescent="0.3">
      <c r="F2" s="5"/>
      <c r="I2" s="6" t="s">
        <v>8</v>
      </c>
    </row>
    <row r="3" spans="1:9" x14ac:dyDescent="0.3">
      <c r="F3" s="5"/>
      <c r="I3" s="6" t="s">
        <v>9</v>
      </c>
    </row>
    <row r="4" spans="1:9" x14ac:dyDescent="0.3">
      <c r="F4" s="63" t="s">
        <v>74</v>
      </c>
      <c r="G4" s="64"/>
      <c r="H4" s="64"/>
      <c r="I4" s="64"/>
    </row>
    <row r="5" spans="1:9" x14ac:dyDescent="0.3">
      <c r="F5" s="5"/>
      <c r="G5" s="6"/>
      <c r="H5" s="6"/>
    </row>
    <row r="6" spans="1:9" x14ac:dyDescent="0.3">
      <c r="F6" s="6"/>
      <c r="I6" s="6" t="s">
        <v>10</v>
      </c>
    </row>
    <row r="7" spans="1:9" x14ac:dyDescent="0.3">
      <c r="F7" s="6"/>
      <c r="I7" s="6" t="s">
        <v>11</v>
      </c>
    </row>
    <row r="8" spans="1:9" x14ac:dyDescent="0.3">
      <c r="F8" s="7"/>
      <c r="I8" s="7" t="s">
        <v>12</v>
      </c>
    </row>
    <row r="9" spans="1:9" x14ac:dyDescent="0.3">
      <c r="F9" s="6"/>
      <c r="I9" s="6" t="s">
        <v>20</v>
      </c>
    </row>
    <row r="10" spans="1:9" ht="15.75" customHeight="1" x14ac:dyDescent="0.3">
      <c r="I10" s="8"/>
    </row>
    <row r="11" spans="1:9" ht="37.5" customHeight="1" x14ac:dyDescent="0.3">
      <c r="A11" s="67" t="s">
        <v>4</v>
      </c>
      <c r="B11" s="67"/>
      <c r="C11" s="67"/>
      <c r="D11" s="67"/>
      <c r="E11" s="67"/>
      <c r="F11" s="67"/>
      <c r="G11" s="67"/>
      <c r="H11" s="67"/>
      <c r="I11" s="67"/>
    </row>
    <row r="12" spans="1:9" ht="21" customHeight="1" x14ac:dyDescent="0.3">
      <c r="A12" s="68" t="s">
        <v>21</v>
      </c>
      <c r="B12" s="68"/>
      <c r="C12" s="68"/>
      <c r="D12" s="68"/>
      <c r="E12" s="68"/>
      <c r="F12" s="68"/>
      <c r="G12" s="68"/>
      <c r="H12" s="68"/>
      <c r="I12" s="68"/>
    </row>
    <row r="13" spans="1:9" ht="13.5" customHeight="1" x14ac:dyDescent="0.3">
      <c r="A13" s="65" t="s">
        <v>7</v>
      </c>
      <c r="B13" s="65"/>
      <c r="C13" s="65"/>
      <c r="D13" s="65"/>
      <c r="E13" s="65"/>
      <c r="F13" s="65"/>
      <c r="G13" s="65"/>
      <c r="H13" s="65"/>
      <c r="I13" s="65"/>
    </row>
    <row r="14" spans="1:9" ht="12.75" customHeight="1" x14ac:dyDescent="0.3">
      <c r="I14" s="9"/>
    </row>
    <row r="15" spans="1:9" ht="54.75" customHeight="1" x14ac:dyDescent="0.3">
      <c r="A15" s="10" t="s">
        <v>0</v>
      </c>
      <c r="B15" s="10" t="s">
        <v>1</v>
      </c>
      <c r="C15" s="10" t="s">
        <v>2</v>
      </c>
      <c r="D15" s="10" t="s">
        <v>13</v>
      </c>
      <c r="E15" s="10" t="s">
        <v>14</v>
      </c>
      <c r="F15" s="10" t="s">
        <v>15</v>
      </c>
      <c r="G15" s="10" t="s">
        <v>16</v>
      </c>
      <c r="H15" s="10" t="s">
        <v>19</v>
      </c>
      <c r="I15" s="10" t="s">
        <v>17</v>
      </c>
    </row>
    <row r="16" spans="1:9" ht="34.5" customHeight="1" x14ac:dyDescent="0.3">
      <c r="A16" s="10">
        <v>1</v>
      </c>
      <c r="B16" s="66" t="s">
        <v>22</v>
      </c>
      <c r="C16" s="66"/>
      <c r="D16" s="66"/>
      <c r="E16" s="66"/>
      <c r="F16" s="66"/>
      <c r="G16" s="66"/>
      <c r="H16" s="66"/>
      <c r="I16" s="66"/>
    </row>
    <row r="17" spans="1:9" ht="24" customHeight="1" x14ac:dyDescent="0.3">
      <c r="A17" s="31">
        <v>1</v>
      </c>
      <c r="B17" s="28" t="s">
        <v>23</v>
      </c>
      <c r="C17" s="28" t="s">
        <v>24</v>
      </c>
      <c r="D17" s="10" t="s">
        <v>6</v>
      </c>
      <c r="E17" s="11">
        <f>F17+G17+H17+I17</f>
        <v>877950</v>
      </c>
      <c r="F17" s="11">
        <f>F18+F19+F20+F21+F22+F23+F24</f>
        <v>0</v>
      </c>
      <c r="G17" s="11">
        <f t="shared" ref="G17:I17" si="0">G18+G19+G20+G21+G22+G23+G24</f>
        <v>780400</v>
      </c>
      <c r="H17" s="11">
        <f t="shared" si="0"/>
        <v>0</v>
      </c>
      <c r="I17" s="11">
        <f t="shared" si="0"/>
        <v>97550</v>
      </c>
    </row>
    <row r="18" spans="1:9" ht="24" customHeight="1" x14ac:dyDescent="0.3">
      <c r="A18" s="32"/>
      <c r="B18" s="29"/>
      <c r="C18" s="29"/>
      <c r="D18" s="10">
        <v>2019</v>
      </c>
      <c r="E18" s="11">
        <f t="shared" ref="E18:E31" si="1">F18+G18+H18+I18</f>
        <v>0</v>
      </c>
      <c r="F18" s="11">
        <v>0</v>
      </c>
      <c r="G18" s="11">
        <v>0</v>
      </c>
      <c r="H18" s="11">
        <v>0</v>
      </c>
      <c r="I18" s="11">
        <v>0</v>
      </c>
    </row>
    <row r="19" spans="1:9" ht="24" customHeight="1" x14ac:dyDescent="0.3">
      <c r="A19" s="32"/>
      <c r="B19" s="29"/>
      <c r="C19" s="29"/>
      <c r="D19" s="10">
        <v>2020</v>
      </c>
      <c r="E19" s="11">
        <f t="shared" si="1"/>
        <v>0</v>
      </c>
      <c r="F19" s="11">
        <v>0</v>
      </c>
      <c r="G19" s="11">
        <v>0</v>
      </c>
      <c r="H19" s="11">
        <v>0</v>
      </c>
      <c r="I19" s="11">
        <v>0</v>
      </c>
    </row>
    <row r="20" spans="1:9" ht="24" customHeight="1" x14ac:dyDescent="0.3">
      <c r="A20" s="32"/>
      <c r="B20" s="29"/>
      <c r="C20" s="29"/>
      <c r="D20" s="10">
        <v>2021</v>
      </c>
      <c r="E20" s="11">
        <f t="shared" si="1"/>
        <v>877950</v>
      </c>
      <c r="F20" s="11">
        <v>0</v>
      </c>
      <c r="G20" s="11">
        <v>780400</v>
      </c>
      <c r="H20" s="11">
        <v>0</v>
      </c>
      <c r="I20" s="11">
        <v>97550</v>
      </c>
    </row>
    <row r="21" spans="1:9" ht="24" customHeight="1" x14ac:dyDescent="0.3">
      <c r="A21" s="32"/>
      <c r="B21" s="29"/>
      <c r="C21" s="29"/>
      <c r="D21" s="10">
        <v>2022</v>
      </c>
      <c r="E21" s="11">
        <f t="shared" si="1"/>
        <v>0</v>
      </c>
      <c r="F21" s="11">
        <v>0</v>
      </c>
      <c r="G21" s="11">
        <v>0</v>
      </c>
      <c r="H21" s="11">
        <v>0</v>
      </c>
      <c r="I21" s="11">
        <v>0</v>
      </c>
    </row>
    <row r="22" spans="1:9" ht="24" customHeight="1" x14ac:dyDescent="0.3">
      <c r="A22" s="32"/>
      <c r="B22" s="29"/>
      <c r="C22" s="29"/>
      <c r="D22" s="10">
        <v>2023</v>
      </c>
      <c r="E22" s="11">
        <f t="shared" si="1"/>
        <v>0</v>
      </c>
      <c r="F22" s="11">
        <v>0</v>
      </c>
      <c r="G22" s="11">
        <v>0</v>
      </c>
      <c r="H22" s="11">
        <v>0</v>
      </c>
      <c r="I22" s="11">
        <v>0</v>
      </c>
    </row>
    <row r="23" spans="1:9" ht="24" customHeight="1" x14ac:dyDescent="0.3">
      <c r="A23" s="32"/>
      <c r="B23" s="29"/>
      <c r="C23" s="29"/>
      <c r="D23" s="10">
        <v>2024</v>
      </c>
      <c r="E23" s="11">
        <f t="shared" si="1"/>
        <v>0</v>
      </c>
      <c r="F23" s="11">
        <v>0</v>
      </c>
      <c r="G23" s="11">
        <v>0</v>
      </c>
      <c r="H23" s="11">
        <v>0</v>
      </c>
      <c r="I23" s="11">
        <v>0</v>
      </c>
    </row>
    <row r="24" spans="1:9" ht="24" customHeight="1" x14ac:dyDescent="0.3">
      <c r="A24" s="33"/>
      <c r="B24" s="30"/>
      <c r="C24" s="30"/>
      <c r="D24" s="10">
        <v>2025</v>
      </c>
      <c r="E24" s="11">
        <f t="shared" si="1"/>
        <v>0</v>
      </c>
      <c r="F24" s="11">
        <v>0</v>
      </c>
      <c r="G24" s="11">
        <v>0</v>
      </c>
      <c r="H24" s="11">
        <v>0</v>
      </c>
      <c r="I24" s="11">
        <v>0</v>
      </c>
    </row>
    <row r="25" spans="1:9" ht="28.5" customHeight="1" x14ac:dyDescent="0.3">
      <c r="A25" s="38">
        <v>2</v>
      </c>
      <c r="B25" s="28" t="s">
        <v>26</v>
      </c>
      <c r="C25" s="34" t="s">
        <v>25</v>
      </c>
      <c r="D25" s="10" t="s">
        <v>6</v>
      </c>
      <c r="E25" s="11">
        <f t="shared" si="1"/>
        <v>1571223</v>
      </c>
      <c r="F25" s="11">
        <f>F26+F27+F28+F29+F30+F31+F32</f>
        <v>0</v>
      </c>
      <c r="G25" s="11">
        <f t="shared" ref="G25:I25" si="2">G26+G27+G28+G29+G30+G31+G32</f>
        <v>1414100</v>
      </c>
      <c r="H25" s="11">
        <f t="shared" si="2"/>
        <v>0</v>
      </c>
      <c r="I25" s="11">
        <f t="shared" si="2"/>
        <v>157123</v>
      </c>
    </row>
    <row r="26" spans="1:9" ht="33.75" customHeight="1" x14ac:dyDescent="0.3">
      <c r="A26" s="39"/>
      <c r="B26" s="37"/>
      <c r="C26" s="35"/>
      <c r="D26" s="10">
        <v>2019</v>
      </c>
      <c r="E26" s="11">
        <f t="shared" si="1"/>
        <v>0</v>
      </c>
      <c r="F26" s="11">
        <v>0</v>
      </c>
      <c r="G26" s="11">
        <v>0</v>
      </c>
      <c r="H26" s="11">
        <v>0</v>
      </c>
      <c r="I26" s="11">
        <v>0</v>
      </c>
    </row>
    <row r="27" spans="1:9" ht="34.5" customHeight="1" x14ac:dyDescent="0.3">
      <c r="A27" s="39"/>
      <c r="B27" s="37"/>
      <c r="C27" s="35"/>
      <c r="D27" s="10">
        <v>2020</v>
      </c>
      <c r="E27" s="11">
        <f t="shared" si="1"/>
        <v>0</v>
      </c>
      <c r="F27" s="11">
        <v>0</v>
      </c>
      <c r="G27" s="11">
        <v>0</v>
      </c>
      <c r="H27" s="11">
        <v>0</v>
      </c>
      <c r="I27" s="11">
        <v>0</v>
      </c>
    </row>
    <row r="28" spans="1:9" ht="33" customHeight="1" x14ac:dyDescent="0.3">
      <c r="A28" s="39"/>
      <c r="B28" s="37"/>
      <c r="C28" s="35"/>
      <c r="D28" s="10">
        <v>2021</v>
      </c>
      <c r="E28" s="11">
        <f t="shared" si="1"/>
        <v>1571223</v>
      </c>
      <c r="F28" s="11">
        <v>0</v>
      </c>
      <c r="G28" s="11">
        <v>1414100</v>
      </c>
      <c r="H28" s="11">
        <v>0</v>
      </c>
      <c r="I28" s="11">
        <v>157123</v>
      </c>
    </row>
    <row r="29" spans="1:9" ht="33.75" customHeight="1" x14ac:dyDescent="0.3">
      <c r="A29" s="39"/>
      <c r="B29" s="37"/>
      <c r="C29" s="35"/>
      <c r="D29" s="10">
        <v>2022</v>
      </c>
      <c r="E29" s="11">
        <f t="shared" si="1"/>
        <v>0</v>
      </c>
      <c r="F29" s="11">
        <v>0</v>
      </c>
      <c r="G29" s="11">
        <v>0</v>
      </c>
      <c r="H29" s="11">
        <v>0</v>
      </c>
      <c r="I29" s="11">
        <v>0</v>
      </c>
    </row>
    <row r="30" spans="1:9" ht="33.75" customHeight="1" x14ac:dyDescent="0.3">
      <c r="A30" s="39"/>
      <c r="B30" s="37"/>
      <c r="C30" s="35"/>
      <c r="D30" s="10">
        <v>2023</v>
      </c>
      <c r="E30" s="11">
        <f t="shared" si="1"/>
        <v>0</v>
      </c>
      <c r="F30" s="11">
        <v>0</v>
      </c>
      <c r="G30" s="11">
        <v>0</v>
      </c>
      <c r="H30" s="11">
        <v>0</v>
      </c>
      <c r="I30" s="11">
        <v>0</v>
      </c>
    </row>
    <row r="31" spans="1:9" ht="33.75" customHeight="1" x14ac:dyDescent="0.3">
      <c r="A31" s="39"/>
      <c r="B31" s="37"/>
      <c r="C31" s="35"/>
      <c r="D31" s="10">
        <v>2024</v>
      </c>
      <c r="E31" s="11">
        <f t="shared" si="1"/>
        <v>0</v>
      </c>
      <c r="F31" s="11">
        <v>0</v>
      </c>
      <c r="G31" s="11">
        <v>0</v>
      </c>
      <c r="H31" s="11">
        <v>0</v>
      </c>
      <c r="I31" s="11">
        <v>0</v>
      </c>
    </row>
    <row r="32" spans="1:9" ht="36" customHeight="1" x14ac:dyDescent="0.3">
      <c r="A32" s="33"/>
      <c r="B32" s="30"/>
      <c r="C32" s="36"/>
      <c r="D32" s="10">
        <v>2025</v>
      </c>
      <c r="E32" s="11">
        <f>F32+G32+H32+I32</f>
        <v>0</v>
      </c>
      <c r="F32" s="11">
        <v>0</v>
      </c>
      <c r="G32" s="11">
        <v>0</v>
      </c>
      <c r="H32" s="11">
        <v>0</v>
      </c>
      <c r="I32" s="11">
        <v>0</v>
      </c>
    </row>
    <row r="33" spans="1:9" ht="20.25" customHeight="1" x14ac:dyDescent="0.3">
      <c r="A33" s="60">
        <v>3</v>
      </c>
      <c r="B33" s="100" t="s">
        <v>27</v>
      </c>
      <c r="C33" s="40" t="s">
        <v>28</v>
      </c>
      <c r="D33" s="10" t="s">
        <v>18</v>
      </c>
      <c r="E33" s="11">
        <f>F33+G33+H33+I33</f>
        <v>76907993.709999993</v>
      </c>
      <c r="F33" s="11">
        <f>F34+F35+F36+F37+F38+F39+F40</f>
        <v>0</v>
      </c>
      <c r="G33" s="11">
        <f t="shared" ref="G33:I33" si="3">G34+G35+G36+G37+G38+G39+G40</f>
        <v>70459100</v>
      </c>
      <c r="H33" s="11">
        <f t="shared" si="3"/>
        <v>0</v>
      </c>
      <c r="I33" s="11">
        <f t="shared" si="3"/>
        <v>6448893.71</v>
      </c>
    </row>
    <row r="34" spans="1:9" ht="20.25" customHeight="1" x14ac:dyDescent="0.3">
      <c r="A34" s="61"/>
      <c r="B34" s="101"/>
      <c r="C34" s="41"/>
      <c r="D34" s="10">
        <v>2019</v>
      </c>
      <c r="E34" s="11">
        <f t="shared" ref="E34:E39" si="4">F34+G34+H34+I34</f>
        <v>0</v>
      </c>
      <c r="F34" s="11">
        <v>0</v>
      </c>
      <c r="G34" s="11">
        <v>0</v>
      </c>
      <c r="H34" s="11">
        <v>0</v>
      </c>
      <c r="I34" s="11">
        <v>0</v>
      </c>
    </row>
    <row r="35" spans="1:9" ht="20.25" customHeight="1" x14ac:dyDescent="0.3">
      <c r="A35" s="61"/>
      <c r="B35" s="101"/>
      <c r="C35" s="41"/>
      <c r="D35" s="10">
        <v>2020</v>
      </c>
      <c r="E35" s="11">
        <f t="shared" si="4"/>
        <v>0</v>
      </c>
      <c r="F35" s="11">
        <v>0</v>
      </c>
      <c r="G35" s="11">
        <v>0</v>
      </c>
      <c r="H35" s="11">
        <v>0</v>
      </c>
      <c r="I35" s="11">
        <v>0</v>
      </c>
    </row>
    <row r="36" spans="1:9" ht="20.25" customHeight="1" x14ac:dyDescent="0.3">
      <c r="A36" s="61"/>
      <c r="B36" s="101"/>
      <c r="C36" s="41"/>
      <c r="D36" s="10">
        <v>2021</v>
      </c>
      <c r="E36" s="11">
        <f t="shared" si="4"/>
        <v>0</v>
      </c>
      <c r="F36" s="11">
        <v>0</v>
      </c>
      <c r="G36" s="11">
        <v>0</v>
      </c>
      <c r="H36" s="11">
        <v>0</v>
      </c>
      <c r="I36" s="11">
        <v>0</v>
      </c>
    </row>
    <row r="37" spans="1:9" ht="20.25" customHeight="1" x14ac:dyDescent="0.3">
      <c r="A37" s="61"/>
      <c r="B37" s="101"/>
      <c r="C37" s="41"/>
      <c r="D37" s="10">
        <v>2022</v>
      </c>
      <c r="E37" s="11">
        <f>F37+G37+H37+I37</f>
        <v>32243999.43</v>
      </c>
      <c r="F37" s="11">
        <v>0</v>
      </c>
      <c r="G37" s="11">
        <v>29019600</v>
      </c>
      <c r="H37" s="11">
        <v>0</v>
      </c>
      <c r="I37" s="11">
        <v>3224399.43</v>
      </c>
    </row>
    <row r="38" spans="1:9" ht="20.25" customHeight="1" x14ac:dyDescent="0.3">
      <c r="A38" s="61"/>
      <c r="B38" s="101"/>
      <c r="C38" s="41"/>
      <c r="D38" s="10">
        <v>2023</v>
      </c>
      <c r="E38" s="11">
        <f t="shared" si="4"/>
        <v>44663994.280000001</v>
      </c>
      <c r="F38" s="11">
        <v>0</v>
      </c>
      <c r="G38" s="1">
        <f>29019500+12420000</f>
        <v>41439500</v>
      </c>
      <c r="H38" s="11">
        <v>0</v>
      </c>
      <c r="I38" s="1">
        <f>3224494.28</f>
        <v>3224494.28</v>
      </c>
    </row>
    <row r="39" spans="1:9" ht="20.25" customHeight="1" x14ac:dyDescent="0.3">
      <c r="A39" s="61"/>
      <c r="B39" s="101"/>
      <c r="C39" s="41"/>
      <c r="D39" s="10">
        <v>2024</v>
      </c>
      <c r="E39" s="11">
        <f t="shared" si="4"/>
        <v>0</v>
      </c>
      <c r="F39" s="11">
        <v>0</v>
      </c>
      <c r="G39" s="11">
        <v>0</v>
      </c>
      <c r="H39" s="11">
        <v>0</v>
      </c>
      <c r="I39" s="11">
        <v>0</v>
      </c>
    </row>
    <row r="40" spans="1:9" ht="24" customHeight="1" x14ac:dyDescent="0.3">
      <c r="A40" s="61"/>
      <c r="B40" s="101"/>
      <c r="C40" s="42"/>
      <c r="D40" s="10">
        <v>2025</v>
      </c>
      <c r="E40" s="11">
        <f>F40+G40+H40+I40</f>
        <v>0</v>
      </c>
      <c r="F40" s="11">
        <v>0</v>
      </c>
      <c r="G40" s="11">
        <v>0</v>
      </c>
      <c r="H40" s="11">
        <v>0</v>
      </c>
      <c r="I40" s="11">
        <v>0</v>
      </c>
    </row>
    <row r="41" spans="1:9" ht="20.25" customHeight="1" x14ac:dyDescent="0.3">
      <c r="A41" s="61"/>
      <c r="B41" s="101"/>
      <c r="C41" s="40" t="s">
        <v>29</v>
      </c>
      <c r="D41" s="10" t="s">
        <v>18</v>
      </c>
      <c r="E41" s="11">
        <f t="shared" ref="E41:E47" si="5">F41+G41+H41+I41</f>
        <v>13800000</v>
      </c>
      <c r="F41" s="11">
        <f>F42+F43+F44+F45+F46+F47</f>
        <v>0</v>
      </c>
      <c r="G41" s="11">
        <f>G42+G43+G44+G45+G46+G47</f>
        <v>12420000</v>
      </c>
      <c r="H41" s="11">
        <f>H42+H43+H44+H45+H46+H47</f>
        <v>0</v>
      </c>
      <c r="I41" s="11">
        <f t="shared" ref="I41" si="6">I42+I43+I44+I45+I46+I47</f>
        <v>1380000</v>
      </c>
    </row>
    <row r="42" spans="1:9" ht="20.25" customHeight="1" x14ac:dyDescent="0.3">
      <c r="A42" s="61"/>
      <c r="B42" s="101"/>
      <c r="C42" s="41"/>
      <c r="D42" s="10">
        <v>2019</v>
      </c>
      <c r="E42" s="11">
        <f t="shared" si="5"/>
        <v>0</v>
      </c>
      <c r="F42" s="11">
        <v>0</v>
      </c>
      <c r="G42" s="11">
        <v>0</v>
      </c>
      <c r="H42" s="11">
        <v>0</v>
      </c>
      <c r="I42" s="11">
        <v>0</v>
      </c>
    </row>
    <row r="43" spans="1:9" ht="20.25" customHeight="1" x14ac:dyDescent="0.3">
      <c r="A43" s="61"/>
      <c r="B43" s="101"/>
      <c r="C43" s="41"/>
      <c r="D43" s="10">
        <v>2020</v>
      </c>
      <c r="E43" s="11">
        <f t="shared" si="5"/>
        <v>0</v>
      </c>
      <c r="F43" s="11">
        <v>0</v>
      </c>
      <c r="G43" s="11">
        <v>0</v>
      </c>
      <c r="H43" s="11">
        <v>0</v>
      </c>
      <c r="I43" s="11">
        <v>0</v>
      </c>
    </row>
    <row r="44" spans="1:9" ht="20.25" customHeight="1" x14ac:dyDescent="0.3">
      <c r="A44" s="61"/>
      <c r="B44" s="101"/>
      <c r="C44" s="41"/>
      <c r="D44" s="10">
        <v>2021</v>
      </c>
      <c r="E44" s="11">
        <f t="shared" si="5"/>
        <v>0</v>
      </c>
      <c r="F44" s="11">
        <v>0</v>
      </c>
      <c r="G44" s="11">
        <v>0</v>
      </c>
      <c r="H44" s="11">
        <v>0</v>
      </c>
      <c r="I44" s="11">
        <v>0</v>
      </c>
    </row>
    <row r="45" spans="1:9" ht="20.25" customHeight="1" x14ac:dyDescent="0.3">
      <c r="A45" s="61"/>
      <c r="B45" s="101"/>
      <c r="C45" s="41"/>
      <c r="D45" s="10">
        <v>2022</v>
      </c>
      <c r="E45" s="11">
        <f t="shared" si="5"/>
        <v>13800000</v>
      </c>
      <c r="F45" s="11">
        <v>0</v>
      </c>
      <c r="G45" s="11">
        <v>12420000</v>
      </c>
      <c r="H45" s="11">
        <v>0</v>
      </c>
      <c r="I45" s="11">
        <v>1380000</v>
      </c>
    </row>
    <row r="46" spans="1:9" ht="20.25" customHeight="1" x14ac:dyDescent="0.3">
      <c r="A46" s="61"/>
      <c r="B46" s="101"/>
      <c r="C46" s="41"/>
      <c r="D46" s="10">
        <v>2023</v>
      </c>
      <c r="E46" s="11">
        <f t="shared" si="5"/>
        <v>0</v>
      </c>
      <c r="F46" s="11">
        <v>0</v>
      </c>
      <c r="G46" s="11">
        <v>0</v>
      </c>
      <c r="H46" s="11">
        <v>0</v>
      </c>
      <c r="I46" s="11">
        <v>0</v>
      </c>
    </row>
    <row r="47" spans="1:9" ht="20.25" customHeight="1" x14ac:dyDescent="0.3">
      <c r="A47" s="61"/>
      <c r="B47" s="101"/>
      <c r="C47" s="41"/>
      <c r="D47" s="10">
        <v>2024</v>
      </c>
      <c r="E47" s="11">
        <f t="shared" si="5"/>
        <v>0</v>
      </c>
      <c r="F47" s="11">
        <v>0</v>
      </c>
      <c r="G47" s="11">
        <v>0</v>
      </c>
      <c r="H47" s="11">
        <v>0</v>
      </c>
      <c r="I47" s="11">
        <v>0</v>
      </c>
    </row>
    <row r="48" spans="1:9" ht="20.25" customHeight="1" x14ac:dyDescent="0.3">
      <c r="A48" s="61"/>
      <c r="B48" s="101"/>
      <c r="C48" s="42"/>
      <c r="D48" s="10">
        <v>2025</v>
      </c>
      <c r="E48" s="11">
        <f>F48+G48+H48+I48</f>
        <v>0</v>
      </c>
      <c r="F48" s="11">
        <v>0</v>
      </c>
      <c r="G48" s="11">
        <v>0</v>
      </c>
      <c r="H48" s="11">
        <v>0</v>
      </c>
      <c r="I48" s="11">
        <v>0</v>
      </c>
    </row>
    <row r="49" spans="1:9" ht="20.25" customHeight="1" x14ac:dyDescent="0.3">
      <c r="A49" s="103"/>
      <c r="B49" s="102"/>
      <c r="C49" s="40" t="s">
        <v>70</v>
      </c>
      <c r="D49" s="10" t="s">
        <v>18</v>
      </c>
      <c r="E49" s="11">
        <f>F49+G49+H49+I49</f>
        <v>20026566.120000001</v>
      </c>
      <c r="F49" s="11">
        <f>F50+F51+F52+F53+F54+F55</f>
        <v>0</v>
      </c>
      <c r="G49" s="11">
        <f>G50+G51+G52+G53+G54+G55</f>
        <v>0</v>
      </c>
      <c r="H49" s="11">
        <f>H50+H51+H52+H53+H54+H55</f>
        <v>0</v>
      </c>
      <c r="I49" s="11">
        <f>I50+I51+I52+I53+I54+I55+I56</f>
        <v>20026566.120000001</v>
      </c>
    </row>
    <row r="50" spans="1:9" ht="20.25" customHeight="1" x14ac:dyDescent="0.3">
      <c r="A50" s="103"/>
      <c r="B50" s="102"/>
      <c r="C50" s="41"/>
      <c r="D50" s="10">
        <v>2019</v>
      </c>
      <c r="E50" s="11">
        <f t="shared" ref="E50:E55" si="7">F50+G50+H50+I50</f>
        <v>0</v>
      </c>
      <c r="F50" s="11">
        <v>0</v>
      </c>
      <c r="G50" s="11">
        <v>0</v>
      </c>
      <c r="H50" s="11">
        <v>0</v>
      </c>
      <c r="I50" s="11">
        <v>0</v>
      </c>
    </row>
    <row r="51" spans="1:9" ht="20.25" customHeight="1" x14ac:dyDescent="0.3">
      <c r="A51" s="103"/>
      <c r="B51" s="102"/>
      <c r="C51" s="41"/>
      <c r="D51" s="10">
        <v>2020</v>
      </c>
      <c r="E51" s="11">
        <f t="shared" si="7"/>
        <v>0</v>
      </c>
      <c r="F51" s="11">
        <v>0</v>
      </c>
      <c r="G51" s="11">
        <v>0</v>
      </c>
      <c r="H51" s="11">
        <v>0</v>
      </c>
      <c r="I51" s="11">
        <v>0</v>
      </c>
    </row>
    <row r="52" spans="1:9" ht="20.25" customHeight="1" x14ac:dyDescent="0.3">
      <c r="A52" s="103"/>
      <c r="B52" s="102"/>
      <c r="C52" s="41"/>
      <c r="D52" s="10">
        <v>2021</v>
      </c>
      <c r="E52" s="11">
        <f t="shared" si="7"/>
        <v>0</v>
      </c>
      <c r="F52" s="11">
        <v>0</v>
      </c>
      <c r="G52" s="11">
        <v>0</v>
      </c>
      <c r="H52" s="11">
        <v>0</v>
      </c>
      <c r="I52" s="11">
        <v>0</v>
      </c>
    </row>
    <row r="53" spans="1:9" ht="20.25" customHeight="1" x14ac:dyDescent="0.3">
      <c r="A53" s="103"/>
      <c r="B53" s="102"/>
      <c r="C53" s="41"/>
      <c r="D53" s="10">
        <v>2022</v>
      </c>
      <c r="E53" s="11">
        <f t="shared" si="7"/>
        <v>0</v>
      </c>
      <c r="F53" s="11">
        <v>0</v>
      </c>
      <c r="G53" s="11">
        <v>0</v>
      </c>
      <c r="H53" s="11">
        <v>0</v>
      </c>
      <c r="I53" s="11">
        <v>0</v>
      </c>
    </row>
    <row r="54" spans="1:9" ht="20.25" customHeight="1" x14ac:dyDescent="0.3">
      <c r="A54" s="103"/>
      <c r="B54" s="102"/>
      <c r="C54" s="41"/>
      <c r="D54" s="10">
        <v>2023</v>
      </c>
      <c r="E54" s="11">
        <f t="shared" si="7"/>
        <v>0</v>
      </c>
      <c r="F54" s="11">
        <v>0</v>
      </c>
      <c r="G54" s="11">
        <v>0</v>
      </c>
      <c r="H54" s="11">
        <v>0</v>
      </c>
      <c r="I54" s="11">
        <v>0</v>
      </c>
    </row>
    <row r="55" spans="1:9" ht="20.25" customHeight="1" x14ac:dyDescent="0.3">
      <c r="A55" s="103"/>
      <c r="B55" s="102"/>
      <c r="C55" s="41"/>
      <c r="D55" s="10">
        <v>2024</v>
      </c>
      <c r="E55" s="11">
        <f t="shared" si="7"/>
        <v>10013283.060000001</v>
      </c>
      <c r="F55" s="11">
        <v>0</v>
      </c>
      <c r="G55" s="11">
        <v>0</v>
      </c>
      <c r="H55" s="11">
        <v>0</v>
      </c>
      <c r="I55" s="11">
        <v>10013283.060000001</v>
      </c>
    </row>
    <row r="56" spans="1:9" ht="20.25" customHeight="1" x14ac:dyDescent="0.3">
      <c r="A56" s="103"/>
      <c r="B56" s="102"/>
      <c r="C56" s="42"/>
      <c r="D56" s="10">
        <v>2025</v>
      </c>
      <c r="E56" s="11">
        <f>F56+G56+H56+I56</f>
        <v>10013283.060000001</v>
      </c>
      <c r="F56" s="11">
        <v>0</v>
      </c>
      <c r="G56" s="11">
        <v>0</v>
      </c>
      <c r="H56" s="11">
        <v>0</v>
      </c>
      <c r="I56" s="11">
        <v>10013283.060000001</v>
      </c>
    </row>
    <row r="57" spans="1:9" ht="19.5" customHeight="1" x14ac:dyDescent="0.3">
      <c r="A57" s="43" t="s">
        <v>30</v>
      </c>
      <c r="B57" s="44"/>
      <c r="C57" s="45"/>
      <c r="D57" s="10" t="s">
        <v>18</v>
      </c>
      <c r="E57" s="11">
        <f>F57+G57+H57+I57</f>
        <v>113183732.83</v>
      </c>
      <c r="F57" s="11">
        <f>F58+F59+F60+F61+F62+F63+F64</f>
        <v>0</v>
      </c>
      <c r="G57" s="11">
        <f>G58+G59+G60+G61+G62+G63+G64</f>
        <v>85073600</v>
      </c>
      <c r="H57" s="11">
        <f>H58+H59+H60+H61+H62+H63+H64</f>
        <v>0</v>
      </c>
      <c r="I57" s="11">
        <f>I58+I59+I60+I61+I62+I63+I64</f>
        <v>28110132.829999998</v>
      </c>
    </row>
    <row r="58" spans="1:9" ht="19.5" customHeight="1" x14ac:dyDescent="0.3">
      <c r="A58" s="46"/>
      <c r="B58" s="47"/>
      <c r="C58" s="48"/>
      <c r="D58" s="10">
        <v>2019</v>
      </c>
      <c r="E58" s="11">
        <f t="shared" ref="E58:E62" si="8">F58+G58+H58+I58</f>
        <v>0</v>
      </c>
      <c r="F58" s="11">
        <f>F18+F26+F34+F42</f>
        <v>0</v>
      </c>
      <c r="G58" s="11">
        <f t="shared" ref="G58:I58" si="9">G18+G26+G34+G42</f>
        <v>0</v>
      </c>
      <c r="H58" s="11">
        <f t="shared" si="9"/>
        <v>0</v>
      </c>
      <c r="I58" s="11">
        <f t="shared" si="9"/>
        <v>0</v>
      </c>
    </row>
    <row r="59" spans="1:9" ht="19.5" customHeight="1" x14ac:dyDescent="0.3">
      <c r="A59" s="46"/>
      <c r="B59" s="47"/>
      <c r="C59" s="48"/>
      <c r="D59" s="10">
        <v>2020</v>
      </c>
      <c r="E59" s="11">
        <f>F59+G59+H59+I59</f>
        <v>0</v>
      </c>
      <c r="F59" s="11">
        <f>F19+F27+F35+F43</f>
        <v>0</v>
      </c>
      <c r="G59" s="11">
        <f t="shared" ref="G59:I59" si="10">G19+G27+G35+G43</f>
        <v>0</v>
      </c>
      <c r="H59" s="11">
        <f t="shared" si="10"/>
        <v>0</v>
      </c>
      <c r="I59" s="11">
        <f t="shared" si="10"/>
        <v>0</v>
      </c>
    </row>
    <row r="60" spans="1:9" ht="19.5" customHeight="1" x14ac:dyDescent="0.3">
      <c r="A60" s="46"/>
      <c r="B60" s="47"/>
      <c r="C60" s="48"/>
      <c r="D60" s="10">
        <v>2021</v>
      </c>
      <c r="E60" s="11">
        <f t="shared" si="8"/>
        <v>2449173</v>
      </c>
      <c r="F60" s="11">
        <f>F20+F28+F36+F44</f>
        <v>0</v>
      </c>
      <c r="G60" s="11">
        <f>G20+G28+G36+G44</f>
        <v>2194500</v>
      </c>
      <c r="H60" s="11">
        <f t="shared" ref="H60:I60" si="11">H20+H28+H36+H44</f>
        <v>0</v>
      </c>
      <c r="I60" s="11">
        <f t="shared" si="11"/>
        <v>254673</v>
      </c>
    </row>
    <row r="61" spans="1:9" ht="19.5" customHeight="1" x14ac:dyDescent="0.3">
      <c r="A61" s="46"/>
      <c r="B61" s="47"/>
      <c r="C61" s="48"/>
      <c r="D61" s="10">
        <v>2022</v>
      </c>
      <c r="E61" s="11">
        <f>F61+G61+H61+I61</f>
        <v>46043999.43</v>
      </c>
      <c r="F61" s="11">
        <f>F21+F29+F37+F45</f>
        <v>0</v>
      </c>
      <c r="G61" s="11">
        <f>G21+G29+G37+G45</f>
        <v>41439600</v>
      </c>
      <c r="H61" s="11">
        <f>H21+H29+H37+H45</f>
        <v>0</v>
      </c>
      <c r="I61" s="11">
        <f>I21+I29+I37+I45+I53</f>
        <v>4604399.43</v>
      </c>
    </row>
    <row r="62" spans="1:9" ht="19.5" customHeight="1" x14ac:dyDescent="0.3">
      <c r="A62" s="46"/>
      <c r="B62" s="47"/>
      <c r="C62" s="48"/>
      <c r="D62" s="10">
        <v>2023</v>
      </c>
      <c r="E62" s="11">
        <f t="shared" si="8"/>
        <v>44663994.280000001</v>
      </c>
      <c r="F62" s="11">
        <f>F22+F30+F38+F46</f>
        <v>0</v>
      </c>
      <c r="G62" s="11">
        <f>G22+G30+G38+G46</f>
        <v>41439500</v>
      </c>
      <c r="H62" s="11">
        <f t="shared" ref="H62" si="12">H22+H30+H38+H46</f>
        <v>0</v>
      </c>
      <c r="I62" s="11">
        <f>I22+I30+I38+I46+I54</f>
        <v>3224494.28</v>
      </c>
    </row>
    <row r="63" spans="1:9" ht="19.5" customHeight="1" x14ac:dyDescent="0.3">
      <c r="A63" s="46"/>
      <c r="B63" s="47"/>
      <c r="C63" s="48"/>
      <c r="D63" s="10">
        <v>2024</v>
      </c>
      <c r="E63" s="11">
        <f>F63+G63+H63+I63</f>
        <v>10013283.060000001</v>
      </c>
      <c r="F63" s="11">
        <v>0</v>
      </c>
      <c r="G63" s="11">
        <v>0</v>
      </c>
      <c r="H63" s="11">
        <v>0</v>
      </c>
      <c r="I63" s="11">
        <f>I23+I31+I39+I47+I55</f>
        <v>10013283.060000001</v>
      </c>
    </row>
    <row r="64" spans="1:9" ht="19.5" customHeight="1" x14ac:dyDescent="0.3">
      <c r="A64" s="49"/>
      <c r="B64" s="50"/>
      <c r="C64" s="51"/>
      <c r="D64" s="10">
        <v>2025</v>
      </c>
      <c r="E64" s="11">
        <f>F64+G64+H64+I64</f>
        <v>10013283.060000001</v>
      </c>
      <c r="F64" s="11">
        <v>0</v>
      </c>
      <c r="G64" s="11">
        <v>0</v>
      </c>
      <c r="H64" s="11">
        <v>0</v>
      </c>
      <c r="I64" s="11">
        <f>I24+I32+I40+I48+I56</f>
        <v>10013283.060000001</v>
      </c>
    </row>
    <row r="65" spans="1:9" ht="34.5" customHeight="1" x14ac:dyDescent="0.3">
      <c r="A65" s="12">
        <v>2</v>
      </c>
      <c r="B65" s="66" t="s">
        <v>31</v>
      </c>
      <c r="C65" s="66"/>
      <c r="D65" s="66"/>
      <c r="E65" s="66"/>
      <c r="F65" s="66"/>
      <c r="G65" s="66"/>
      <c r="H65" s="66"/>
      <c r="I65" s="66"/>
    </row>
    <row r="66" spans="1:9" ht="22.5" customHeight="1" x14ac:dyDescent="0.3">
      <c r="A66" s="52">
        <v>1</v>
      </c>
      <c r="B66" s="28" t="s">
        <v>33</v>
      </c>
      <c r="C66" s="28" t="s">
        <v>32</v>
      </c>
      <c r="D66" s="10" t="s">
        <v>6</v>
      </c>
      <c r="E66" s="11">
        <f>F66+G66+H66+I66</f>
        <v>143897428.24000001</v>
      </c>
      <c r="F66" s="11">
        <f>F67+F68+F69+F70+F71+F72+F73</f>
        <v>0</v>
      </c>
      <c r="G66" s="11">
        <f t="shared" ref="G66:H66" si="13">G67+G68+G69+G70+G71+G72+G73</f>
        <v>129405800</v>
      </c>
      <c r="H66" s="11">
        <f t="shared" si="13"/>
        <v>0</v>
      </c>
      <c r="I66" s="11">
        <f>I67+I68+I69+I70+I71+I72+I73</f>
        <v>14491628.24</v>
      </c>
    </row>
    <row r="67" spans="1:9" ht="22.5" customHeight="1" x14ac:dyDescent="0.3">
      <c r="A67" s="53"/>
      <c r="B67" s="55"/>
      <c r="C67" s="55"/>
      <c r="D67" s="10">
        <v>2019</v>
      </c>
      <c r="E67" s="11">
        <f t="shared" ref="E67:E72" si="14">F67+G67+H67+I67</f>
        <v>5912073.8499999996</v>
      </c>
      <c r="F67" s="11">
        <v>0</v>
      </c>
      <c r="G67" s="11">
        <v>5076400</v>
      </c>
      <c r="H67" s="11">
        <v>0</v>
      </c>
      <c r="I67" s="11">
        <v>835673.85</v>
      </c>
    </row>
    <row r="68" spans="1:9" ht="22.5" customHeight="1" x14ac:dyDescent="0.3">
      <c r="A68" s="53"/>
      <c r="B68" s="55"/>
      <c r="C68" s="55"/>
      <c r="D68" s="10">
        <v>2020</v>
      </c>
      <c r="E68" s="11">
        <f t="shared" si="14"/>
        <v>3707132.74</v>
      </c>
      <c r="F68" s="11">
        <v>0</v>
      </c>
      <c r="G68" s="11">
        <v>3449800</v>
      </c>
      <c r="H68" s="11">
        <v>0</v>
      </c>
      <c r="I68" s="11">
        <v>257332.74</v>
      </c>
    </row>
    <row r="69" spans="1:9" ht="22.5" customHeight="1" x14ac:dyDescent="0.3">
      <c r="A69" s="53"/>
      <c r="B69" s="55"/>
      <c r="C69" s="55"/>
      <c r="D69" s="10">
        <v>2021</v>
      </c>
      <c r="E69" s="11">
        <f t="shared" si="14"/>
        <v>8560281</v>
      </c>
      <c r="F69" s="11">
        <v>0</v>
      </c>
      <c r="G69" s="11">
        <v>7704200</v>
      </c>
      <c r="H69" s="11">
        <v>0</v>
      </c>
      <c r="I69" s="11">
        <v>856081</v>
      </c>
    </row>
    <row r="70" spans="1:9" ht="22.5" customHeight="1" x14ac:dyDescent="0.3">
      <c r="A70" s="53"/>
      <c r="B70" s="55"/>
      <c r="C70" s="55"/>
      <c r="D70" s="10">
        <v>2022</v>
      </c>
      <c r="E70" s="11">
        <f t="shared" si="14"/>
        <v>112098810.43000001</v>
      </c>
      <c r="F70" s="11">
        <v>0</v>
      </c>
      <c r="G70" s="11">
        <v>101004400</v>
      </c>
      <c r="H70" s="11">
        <v>0</v>
      </c>
      <c r="I70" s="11">
        <v>11094410.43</v>
      </c>
    </row>
    <row r="71" spans="1:9" ht="22.5" customHeight="1" x14ac:dyDescent="0.3">
      <c r="A71" s="53"/>
      <c r="B71" s="55"/>
      <c r="C71" s="55"/>
      <c r="D71" s="10">
        <v>2023</v>
      </c>
      <c r="E71" s="11">
        <f t="shared" si="14"/>
        <v>1871930.22</v>
      </c>
      <c r="F71" s="11">
        <v>0</v>
      </c>
      <c r="G71" s="11">
        <v>1716000</v>
      </c>
      <c r="H71" s="11">
        <v>0</v>
      </c>
      <c r="I71" s="11">
        <v>155930.22</v>
      </c>
    </row>
    <row r="72" spans="1:9" ht="22.5" customHeight="1" x14ac:dyDescent="0.3">
      <c r="A72" s="53"/>
      <c r="B72" s="55"/>
      <c r="C72" s="55"/>
      <c r="D72" s="10">
        <v>2024</v>
      </c>
      <c r="E72" s="11">
        <f t="shared" si="14"/>
        <v>11747200</v>
      </c>
      <c r="F72" s="11">
        <v>0</v>
      </c>
      <c r="G72" s="11">
        <v>10455000</v>
      </c>
      <c r="H72" s="11">
        <v>0</v>
      </c>
      <c r="I72" s="11">
        <v>1292200</v>
      </c>
    </row>
    <row r="73" spans="1:9" ht="22.5" customHeight="1" x14ac:dyDescent="0.3">
      <c r="A73" s="54"/>
      <c r="B73" s="56"/>
      <c r="C73" s="56"/>
      <c r="D73" s="10">
        <v>2025</v>
      </c>
      <c r="E73" s="11">
        <f>F73+G73+H73+I73</f>
        <v>0</v>
      </c>
      <c r="F73" s="11">
        <v>0</v>
      </c>
      <c r="G73" s="11">
        <v>0</v>
      </c>
      <c r="H73" s="11">
        <v>0</v>
      </c>
      <c r="I73" s="11">
        <v>0</v>
      </c>
    </row>
    <row r="74" spans="1:9" ht="19.5" customHeight="1" x14ac:dyDescent="0.3">
      <c r="A74" s="43" t="s">
        <v>34</v>
      </c>
      <c r="B74" s="106"/>
      <c r="C74" s="107"/>
      <c r="D74" s="13" t="s">
        <v>6</v>
      </c>
      <c r="E74" s="11">
        <f t="shared" ref="E74:E80" si="15">F74+G74+H74+I74</f>
        <v>143897428.24000001</v>
      </c>
      <c r="F74" s="11">
        <f>F75+F76+F77+F78+F79+F80+F81</f>
        <v>0</v>
      </c>
      <c r="G74" s="11">
        <f>G75+G76+G77+G78+G79+G80+G81</f>
        <v>129405800</v>
      </c>
      <c r="H74" s="11">
        <f t="shared" ref="H74:I74" si="16">H75+H76+H77+H78+H79+H80+H81</f>
        <v>0</v>
      </c>
      <c r="I74" s="11">
        <f t="shared" si="16"/>
        <v>14491628.24</v>
      </c>
    </row>
    <row r="75" spans="1:9" ht="19.5" customHeight="1" x14ac:dyDescent="0.3">
      <c r="A75" s="108"/>
      <c r="B75" s="109"/>
      <c r="C75" s="110"/>
      <c r="D75" s="13">
        <v>2019</v>
      </c>
      <c r="E75" s="11">
        <f t="shared" si="15"/>
        <v>5912073.8499999996</v>
      </c>
      <c r="F75" s="11">
        <v>0</v>
      </c>
      <c r="G75" s="11">
        <f t="shared" ref="G75:G81" si="17">G67</f>
        <v>5076400</v>
      </c>
      <c r="H75" s="11">
        <v>0</v>
      </c>
      <c r="I75" s="11">
        <f>I67</f>
        <v>835673.85</v>
      </c>
    </row>
    <row r="76" spans="1:9" ht="19.5" customHeight="1" x14ac:dyDescent="0.3">
      <c r="A76" s="108"/>
      <c r="B76" s="109"/>
      <c r="C76" s="110"/>
      <c r="D76" s="13">
        <v>2020</v>
      </c>
      <c r="E76" s="11">
        <f t="shared" si="15"/>
        <v>3707132.74</v>
      </c>
      <c r="F76" s="11">
        <v>0</v>
      </c>
      <c r="G76" s="11">
        <f t="shared" si="17"/>
        <v>3449800</v>
      </c>
      <c r="H76" s="11">
        <v>0</v>
      </c>
      <c r="I76" s="11">
        <f>I68</f>
        <v>257332.74</v>
      </c>
    </row>
    <row r="77" spans="1:9" ht="19.5" customHeight="1" x14ac:dyDescent="0.3">
      <c r="A77" s="108"/>
      <c r="B77" s="109"/>
      <c r="C77" s="110"/>
      <c r="D77" s="13">
        <v>2021</v>
      </c>
      <c r="E77" s="11">
        <f t="shared" si="15"/>
        <v>8560281</v>
      </c>
      <c r="F77" s="11">
        <v>0</v>
      </c>
      <c r="G77" s="11">
        <f t="shared" si="17"/>
        <v>7704200</v>
      </c>
      <c r="H77" s="11">
        <v>0</v>
      </c>
      <c r="I77" s="11">
        <f>I69</f>
        <v>856081</v>
      </c>
    </row>
    <row r="78" spans="1:9" ht="19.5" customHeight="1" x14ac:dyDescent="0.3">
      <c r="A78" s="108"/>
      <c r="B78" s="109"/>
      <c r="C78" s="110"/>
      <c r="D78" s="13">
        <v>2022</v>
      </c>
      <c r="E78" s="11">
        <f t="shared" si="15"/>
        <v>112098810.43000001</v>
      </c>
      <c r="F78" s="11">
        <v>0</v>
      </c>
      <c r="G78" s="11">
        <f t="shared" si="17"/>
        <v>101004400</v>
      </c>
      <c r="H78" s="11">
        <v>0</v>
      </c>
      <c r="I78" s="11">
        <f>I70</f>
        <v>11094410.43</v>
      </c>
    </row>
    <row r="79" spans="1:9" ht="19.5" customHeight="1" x14ac:dyDescent="0.3">
      <c r="A79" s="108"/>
      <c r="B79" s="109"/>
      <c r="C79" s="110"/>
      <c r="D79" s="13">
        <v>2023</v>
      </c>
      <c r="E79" s="11">
        <f t="shared" si="15"/>
        <v>1871930.22</v>
      </c>
      <c r="F79" s="11">
        <f>F71</f>
        <v>0</v>
      </c>
      <c r="G79" s="11">
        <f t="shared" si="17"/>
        <v>1716000</v>
      </c>
      <c r="H79" s="11">
        <f>H71</f>
        <v>0</v>
      </c>
      <c r="I79" s="11">
        <f>I71</f>
        <v>155930.22</v>
      </c>
    </row>
    <row r="80" spans="1:9" ht="19.5" customHeight="1" x14ac:dyDescent="0.3">
      <c r="A80" s="108"/>
      <c r="B80" s="109"/>
      <c r="C80" s="110"/>
      <c r="D80" s="13">
        <v>2024</v>
      </c>
      <c r="E80" s="11">
        <f t="shared" si="15"/>
        <v>11747200</v>
      </c>
      <c r="F80" s="11">
        <f>F72</f>
        <v>0</v>
      </c>
      <c r="G80" s="11">
        <f t="shared" si="17"/>
        <v>10455000</v>
      </c>
      <c r="H80" s="11">
        <f>H72</f>
        <v>0</v>
      </c>
      <c r="I80" s="11">
        <f t="shared" ref="I80:I81" si="18">I72</f>
        <v>1292200</v>
      </c>
    </row>
    <row r="81" spans="1:9" ht="19.5" customHeight="1" x14ac:dyDescent="0.3">
      <c r="A81" s="86"/>
      <c r="B81" s="87"/>
      <c r="C81" s="88"/>
      <c r="D81" s="13">
        <v>2025</v>
      </c>
      <c r="E81" s="11">
        <f>F81+G81+H81+I81</f>
        <v>0</v>
      </c>
      <c r="F81" s="11">
        <f>F73</f>
        <v>0</v>
      </c>
      <c r="G81" s="11">
        <f t="shared" si="17"/>
        <v>0</v>
      </c>
      <c r="H81" s="11">
        <f>H73</f>
        <v>0</v>
      </c>
      <c r="I81" s="11">
        <f t="shared" si="18"/>
        <v>0</v>
      </c>
    </row>
    <row r="82" spans="1:9" ht="28.5" customHeight="1" x14ac:dyDescent="0.3">
      <c r="A82" s="10">
        <v>3</v>
      </c>
      <c r="B82" s="57" t="s">
        <v>35</v>
      </c>
      <c r="C82" s="58"/>
      <c r="D82" s="58"/>
      <c r="E82" s="58"/>
      <c r="F82" s="58"/>
      <c r="G82" s="58"/>
      <c r="H82" s="58"/>
      <c r="I82" s="59"/>
    </row>
    <row r="83" spans="1:9" ht="18.75" customHeight="1" x14ac:dyDescent="0.3">
      <c r="A83" s="31">
        <v>1</v>
      </c>
      <c r="B83" s="28" t="s">
        <v>39</v>
      </c>
      <c r="C83" s="111" t="s">
        <v>36</v>
      </c>
      <c r="D83" s="14" t="s">
        <v>6</v>
      </c>
      <c r="E83" s="11">
        <f>F83+G83+H83+I83</f>
        <v>25252530</v>
      </c>
      <c r="F83" s="11">
        <f>F84+F85+F86+F87+F88+F89+F90</f>
        <v>25000000</v>
      </c>
      <c r="G83" s="11">
        <f t="shared" ref="G83:I83" si="19">G84+G85+G86+G87+G88+G89+G90</f>
        <v>0</v>
      </c>
      <c r="H83" s="11">
        <f t="shared" si="19"/>
        <v>0</v>
      </c>
      <c r="I83" s="11">
        <f t="shared" si="19"/>
        <v>252530</v>
      </c>
    </row>
    <row r="84" spans="1:9" ht="18.75" customHeight="1" x14ac:dyDescent="0.3">
      <c r="A84" s="32"/>
      <c r="B84" s="55"/>
      <c r="C84" s="112"/>
      <c r="D84" s="10">
        <v>2019</v>
      </c>
      <c r="E84" s="11">
        <f t="shared" ref="E84:E88" si="20">F84+G84+H84+I84</f>
        <v>0</v>
      </c>
      <c r="F84" s="15">
        <v>0</v>
      </c>
      <c r="G84" s="15">
        <v>0</v>
      </c>
      <c r="H84" s="15">
        <v>0</v>
      </c>
      <c r="I84" s="15">
        <v>0</v>
      </c>
    </row>
    <row r="85" spans="1:9" ht="18.75" customHeight="1" x14ac:dyDescent="0.3">
      <c r="A85" s="32"/>
      <c r="B85" s="55"/>
      <c r="C85" s="112"/>
      <c r="D85" s="10">
        <v>2020</v>
      </c>
      <c r="E85" s="11">
        <f t="shared" si="20"/>
        <v>0</v>
      </c>
      <c r="F85" s="15">
        <v>0</v>
      </c>
      <c r="G85" s="15">
        <v>0</v>
      </c>
      <c r="H85" s="15">
        <v>0</v>
      </c>
      <c r="I85" s="15">
        <v>0</v>
      </c>
    </row>
    <row r="86" spans="1:9" ht="18.75" customHeight="1" x14ac:dyDescent="0.3">
      <c r="A86" s="32"/>
      <c r="B86" s="55"/>
      <c r="C86" s="112"/>
      <c r="D86" s="10">
        <v>2021</v>
      </c>
      <c r="E86" s="11">
        <f t="shared" si="20"/>
        <v>25252530</v>
      </c>
      <c r="F86" s="11">
        <v>25000000</v>
      </c>
      <c r="G86" s="11">
        <v>0</v>
      </c>
      <c r="H86" s="11">
        <v>0</v>
      </c>
      <c r="I86" s="11">
        <v>252530</v>
      </c>
    </row>
    <row r="87" spans="1:9" ht="18.75" customHeight="1" x14ac:dyDescent="0.3">
      <c r="A87" s="32"/>
      <c r="B87" s="55"/>
      <c r="C87" s="112"/>
      <c r="D87" s="10">
        <v>2022</v>
      </c>
      <c r="E87" s="11">
        <f t="shared" si="20"/>
        <v>0</v>
      </c>
      <c r="F87" s="15">
        <v>0</v>
      </c>
      <c r="G87" s="15">
        <v>0</v>
      </c>
      <c r="H87" s="15">
        <v>0</v>
      </c>
      <c r="I87" s="15">
        <v>0</v>
      </c>
    </row>
    <row r="88" spans="1:9" ht="18.75" customHeight="1" x14ac:dyDescent="0.3">
      <c r="A88" s="32"/>
      <c r="B88" s="55"/>
      <c r="C88" s="112"/>
      <c r="D88" s="10">
        <v>2023</v>
      </c>
      <c r="E88" s="11">
        <f t="shared" si="20"/>
        <v>0</v>
      </c>
      <c r="F88" s="15">
        <v>0</v>
      </c>
      <c r="G88" s="15">
        <v>0</v>
      </c>
      <c r="H88" s="15">
        <v>0</v>
      </c>
      <c r="I88" s="11">
        <v>0</v>
      </c>
    </row>
    <row r="89" spans="1:9" ht="18.75" customHeight="1" x14ac:dyDescent="0.3">
      <c r="A89" s="32"/>
      <c r="B89" s="55"/>
      <c r="C89" s="112"/>
      <c r="D89" s="10">
        <v>2024</v>
      </c>
      <c r="E89" s="11">
        <f>F89+G89+H89+I89</f>
        <v>0</v>
      </c>
      <c r="F89" s="15">
        <v>0</v>
      </c>
      <c r="G89" s="15">
        <v>0</v>
      </c>
      <c r="H89" s="15">
        <v>0</v>
      </c>
      <c r="I89" s="15">
        <v>0</v>
      </c>
    </row>
    <row r="90" spans="1:9" ht="18.75" customHeight="1" x14ac:dyDescent="0.3">
      <c r="A90" s="32"/>
      <c r="B90" s="55"/>
      <c r="C90" s="88"/>
      <c r="D90" s="10">
        <v>2025</v>
      </c>
      <c r="E90" s="11">
        <f>F90+G90+H90+I90</f>
        <v>0</v>
      </c>
      <c r="F90" s="15">
        <v>0</v>
      </c>
      <c r="G90" s="15">
        <v>0</v>
      </c>
      <c r="H90" s="15">
        <v>0</v>
      </c>
      <c r="I90" s="15">
        <v>0</v>
      </c>
    </row>
    <row r="91" spans="1:9" ht="18.75" customHeight="1" x14ac:dyDescent="0.3">
      <c r="A91" s="32"/>
      <c r="B91" s="55"/>
      <c r="C91" s="113" t="s">
        <v>37</v>
      </c>
      <c r="D91" s="14" t="s">
        <v>6</v>
      </c>
      <c r="E91" s="11">
        <f t="shared" ref="E91:E97" si="21">F91+G91+H91+I91</f>
        <v>1701031253.5799999</v>
      </c>
      <c r="F91" s="11">
        <f>F92+F93+F94+F95+F96+F97+F98</f>
        <v>466586200</v>
      </c>
      <c r="G91" s="11">
        <f t="shared" ref="G91:I91" si="22">G92+G93+G94+G95+G96+G97+G98</f>
        <v>1050534300</v>
      </c>
      <c r="H91" s="11">
        <f t="shared" si="22"/>
        <v>0</v>
      </c>
      <c r="I91" s="11">
        <f t="shared" si="22"/>
        <v>183910753.57999998</v>
      </c>
    </row>
    <row r="92" spans="1:9" ht="18.75" customHeight="1" x14ac:dyDescent="0.3">
      <c r="A92" s="32"/>
      <c r="B92" s="55"/>
      <c r="C92" s="114"/>
      <c r="D92" s="10">
        <v>2019</v>
      </c>
      <c r="E92" s="11">
        <f t="shared" si="21"/>
        <v>65424000</v>
      </c>
      <c r="F92" s="11">
        <v>56918800</v>
      </c>
      <c r="G92" s="11">
        <v>0</v>
      </c>
      <c r="H92" s="11">
        <v>0</v>
      </c>
      <c r="I92" s="11">
        <v>8505200</v>
      </c>
    </row>
    <row r="93" spans="1:9" ht="18.75" customHeight="1" x14ac:dyDescent="0.3">
      <c r="A93" s="32"/>
      <c r="B93" s="55"/>
      <c r="C93" s="114"/>
      <c r="D93" s="10">
        <v>2020</v>
      </c>
      <c r="E93" s="11">
        <f t="shared" si="21"/>
        <v>237571781.5</v>
      </c>
      <c r="F93" s="11">
        <v>206687400</v>
      </c>
      <c r="G93" s="11">
        <v>0</v>
      </c>
      <c r="H93" s="11">
        <v>0</v>
      </c>
      <c r="I93" s="11">
        <v>30884381.5</v>
      </c>
    </row>
    <row r="94" spans="1:9" ht="18.75" customHeight="1" x14ac:dyDescent="0.3">
      <c r="A94" s="32"/>
      <c r="B94" s="55"/>
      <c r="C94" s="114"/>
      <c r="D94" s="10">
        <v>2021</v>
      </c>
      <c r="E94" s="11">
        <f t="shared" si="21"/>
        <v>233225713.07999998</v>
      </c>
      <c r="F94" s="11">
        <v>202980000</v>
      </c>
      <c r="G94" s="11">
        <v>0</v>
      </c>
      <c r="H94" s="11">
        <v>0</v>
      </c>
      <c r="I94" s="11">
        <v>30245713.079999998</v>
      </c>
    </row>
    <row r="95" spans="1:9" ht="18.75" customHeight="1" x14ac:dyDescent="0.3">
      <c r="A95" s="32"/>
      <c r="B95" s="55"/>
      <c r="C95" s="114"/>
      <c r="D95" s="10">
        <v>2022</v>
      </c>
      <c r="E95" s="11">
        <f>F95+G95+H95+I95</f>
        <v>335163259</v>
      </c>
      <c r="F95" s="11">
        <v>0</v>
      </c>
      <c r="G95" s="11">
        <v>301646900</v>
      </c>
      <c r="H95" s="11">
        <v>0</v>
      </c>
      <c r="I95" s="11">
        <v>33516359</v>
      </c>
    </row>
    <row r="96" spans="1:9" ht="18.75" customHeight="1" x14ac:dyDescent="0.3">
      <c r="A96" s="32"/>
      <c r="B96" s="55"/>
      <c r="C96" s="114"/>
      <c r="D96" s="10">
        <v>2023</v>
      </c>
      <c r="E96" s="11">
        <f t="shared" si="21"/>
        <v>462790300</v>
      </c>
      <c r="F96" s="11">
        <v>0</v>
      </c>
      <c r="G96" s="11">
        <v>419109900</v>
      </c>
      <c r="H96" s="11">
        <v>0</v>
      </c>
      <c r="I96" s="11">
        <v>43680400</v>
      </c>
    </row>
    <row r="97" spans="1:9" ht="18.75" customHeight="1" x14ac:dyDescent="0.3">
      <c r="A97" s="32"/>
      <c r="B97" s="55"/>
      <c r="C97" s="114"/>
      <c r="D97" s="10">
        <v>2024</v>
      </c>
      <c r="E97" s="11">
        <f t="shared" si="21"/>
        <v>366856200</v>
      </c>
      <c r="F97" s="11">
        <v>0</v>
      </c>
      <c r="G97" s="11">
        <v>329777500</v>
      </c>
      <c r="H97" s="11">
        <v>0</v>
      </c>
      <c r="I97" s="11">
        <v>37078700</v>
      </c>
    </row>
    <row r="98" spans="1:9" ht="18.75" customHeight="1" x14ac:dyDescent="0.3">
      <c r="A98" s="32"/>
      <c r="B98" s="55"/>
      <c r="C98" s="115"/>
      <c r="D98" s="10">
        <v>2025</v>
      </c>
      <c r="E98" s="11">
        <f>F98+G98+H98+I98</f>
        <v>0</v>
      </c>
      <c r="F98" s="11">
        <v>0</v>
      </c>
      <c r="G98" s="11">
        <v>0</v>
      </c>
      <c r="H98" s="11">
        <v>0</v>
      </c>
      <c r="I98" s="11">
        <v>0</v>
      </c>
    </row>
    <row r="99" spans="1:9" ht="18.75" customHeight="1" x14ac:dyDescent="0.3">
      <c r="A99" s="32"/>
      <c r="B99" s="55"/>
      <c r="C99" s="113" t="s">
        <v>38</v>
      </c>
      <c r="D99" s="14" t="s">
        <v>6</v>
      </c>
      <c r="E99" s="11">
        <f t="shared" ref="E99:E105" si="23">F99+G99+H99+I99</f>
        <v>106263251</v>
      </c>
      <c r="F99" s="11">
        <f>F100+F101+F102+F103+F104+F105+F106</f>
        <v>0</v>
      </c>
      <c r="G99" s="11">
        <f t="shared" ref="G99:I99" si="24">G100+G101+G102+G103+G104+G105+G106</f>
        <v>92449000</v>
      </c>
      <c r="H99" s="11">
        <f t="shared" si="24"/>
        <v>0</v>
      </c>
      <c r="I99" s="11">
        <f t="shared" si="24"/>
        <v>13814251</v>
      </c>
    </row>
    <row r="100" spans="1:9" ht="18.75" customHeight="1" x14ac:dyDescent="0.3">
      <c r="A100" s="32"/>
      <c r="B100" s="55"/>
      <c r="C100" s="114"/>
      <c r="D100" s="10">
        <v>2019</v>
      </c>
      <c r="E100" s="11">
        <f t="shared" si="23"/>
        <v>106263251</v>
      </c>
      <c r="F100" s="11">
        <v>0</v>
      </c>
      <c r="G100" s="11">
        <v>92449000</v>
      </c>
      <c r="H100" s="11">
        <v>0</v>
      </c>
      <c r="I100" s="11">
        <v>13814251</v>
      </c>
    </row>
    <row r="101" spans="1:9" ht="18.75" customHeight="1" x14ac:dyDescent="0.3">
      <c r="A101" s="32"/>
      <c r="B101" s="55"/>
      <c r="C101" s="114"/>
      <c r="D101" s="10">
        <v>2020</v>
      </c>
      <c r="E101" s="11">
        <f t="shared" si="23"/>
        <v>0</v>
      </c>
      <c r="F101" s="11">
        <v>0</v>
      </c>
      <c r="G101" s="11">
        <v>0</v>
      </c>
      <c r="H101" s="11">
        <v>0</v>
      </c>
      <c r="I101" s="11">
        <v>0</v>
      </c>
    </row>
    <row r="102" spans="1:9" ht="18.75" customHeight="1" x14ac:dyDescent="0.3">
      <c r="A102" s="32"/>
      <c r="B102" s="55"/>
      <c r="C102" s="114"/>
      <c r="D102" s="10">
        <v>2021</v>
      </c>
      <c r="E102" s="11">
        <f t="shared" si="23"/>
        <v>0</v>
      </c>
      <c r="F102" s="11">
        <v>0</v>
      </c>
      <c r="G102" s="11">
        <v>0</v>
      </c>
      <c r="H102" s="11">
        <v>0</v>
      </c>
      <c r="I102" s="11">
        <v>0</v>
      </c>
    </row>
    <row r="103" spans="1:9" ht="18.75" customHeight="1" x14ac:dyDescent="0.3">
      <c r="A103" s="32"/>
      <c r="B103" s="55"/>
      <c r="C103" s="114"/>
      <c r="D103" s="10">
        <v>2022</v>
      </c>
      <c r="E103" s="11">
        <f t="shared" si="23"/>
        <v>0</v>
      </c>
      <c r="F103" s="11">
        <v>0</v>
      </c>
      <c r="G103" s="11">
        <v>0</v>
      </c>
      <c r="H103" s="11">
        <v>0</v>
      </c>
      <c r="I103" s="11">
        <v>0</v>
      </c>
    </row>
    <row r="104" spans="1:9" ht="18.75" customHeight="1" x14ac:dyDescent="0.3">
      <c r="A104" s="32"/>
      <c r="B104" s="55"/>
      <c r="C104" s="114"/>
      <c r="D104" s="10">
        <v>2023</v>
      </c>
      <c r="E104" s="11">
        <f t="shared" si="23"/>
        <v>0</v>
      </c>
      <c r="F104" s="11">
        <v>0</v>
      </c>
      <c r="G104" s="11">
        <v>0</v>
      </c>
      <c r="H104" s="11">
        <v>0</v>
      </c>
      <c r="I104" s="11">
        <v>0</v>
      </c>
    </row>
    <row r="105" spans="1:9" ht="18.75" customHeight="1" x14ac:dyDescent="0.3">
      <c r="A105" s="32"/>
      <c r="B105" s="55"/>
      <c r="C105" s="114"/>
      <c r="D105" s="10">
        <v>2024</v>
      </c>
      <c r="E105" s="11">
        <f t="shared" si="23"/>
        <v>0</v>
      </c>
      <c r="F105" s="11">
        <v>0</v>
      </c>
      <c r="G105" s="11">
        <v>0</v>
      </c>
      <c r="H105" s="11">
        <v>0</v>
      </c>
      <c r="I105" s="11">
        <v>0</v>
      </c>
    </row>
    <row r="106" spans="1:9" ht="18.75" customHeight="1" x14ac:dyDescent="0.3">
      <c r="A106" s="32"/>
      <c r="B106" s="55"/>
      <c r="C106" s="115"/>
      <c r="D106" s="10">
        <v>2025</v>
      </c>
      <c r="E106" s="11">
        <f>F106+G106+H106+I106</f>
        <v>0</v>
      </c>
      <c r="F106" s="11">
        <v>0</v>
      </c>
      <c r="G106" s="11">
        <v>0</v>
      </c>
      <c r="H106" s="11">
        <v>0</v>
      </c>
      <c r="I106" s="11">
        <v>0</v>
      </c>
    </row>
    <row r="107" spans="1:9" ht="20.25" customHeight="1" x14ac:dyDescent="0.3">
      <c r="A107" s="32"/>
      <c r="B107" s="55"/>
      <c r="C107" s="113" t="s">
        <v>40</v>
      </c>
      <c r="D107" s="10" t="s">
        <v>6</v>
      </c>
      <c r="E107" s="11">
        <f>F107+G107+H107+I107</f>
        <v>148762578.94999999</v>
      </c>
      <c r="F107" s="11">
        <f>F108+F109+F110+F111+F112+F113+F114</f>
        <v>141324450</v>
      </c>
      <c r="G107" s="11">
        <f t="shared" ref="G107:I107" si="25">G108+G109+G110+G111+G112+G113+G114</f>
        <v>0</v>
      </c>
      <c r="H107" s="11">
        <f t="shared" si="25"/>
        <v>0</v>
      </c>
      <c r="I107" s="11">
        <f t="shared" si="25"/>
        <v>7438128.9500000002</v>
      </c>
    </row>
    <row r="108" spans="1:9" ht="20.25" customHeight="1" x14ac:dyDescent="0.3">
      <c r="A108" s="32"/>
      <c r="B108" s="55"/>
      <c r="C108" s="116"/>
      <c r="D108" s="10">
        <v>2019</v>
      </c>
      <c r="E108" s="11">
        <f t="shared" ref="E108:E113" si="26">F108+G108+H108+I108</f>
        <v>0</v>
      </c>
      <c r="F108" s="11">
        <v>0</v>
      </c>
      <c r="G108" s="11">
        <v>0</v>
      </c>
      <c r="H108" s="11">
        <v>0</v>
      </c>
      <c r="I108" s="11">
        <v>0</v>
      </c>
    </row>
    <row r="109" spans="1:9" ht="20.25" customHeight="1" x14ac:dyDescent="0.3">
      <c r="A109" s="32"/>
      <c r="B109" s="55"/>
      <c r="C109" s="116"/>
      <c r="D109" s="10">
        <v>2020</v>
      </c>
      <c r="E109" s="11">
        <f t="shared" si="26"/>
        <v>0</v>
      </c>
      <c r="F109" s="11">
        <v>0</v>
      </c>
      <c r="G109" s="11">
        <v>0</v>
      </c>
      <c r="H109" s="11">
        <v>0</v>
      </c>
      <c r="I109" s="11">
        <v>0</v>
      </c>
    </row>
    <row r="110" spans="1:9" ht="20.25" customHeight="1" x14ac:dyDescent="0.3">
      <c r="A110" s="32"/>
      <c r="B110" s="55"/>
      <c r="C110" s="116"/>
      <c r="D110" s="10">
        <v>2021</v>
      </c>
      <c r="E110" s="11">
        <f t="shared" si="26"/>
        <v>148762578.94999999</v>
      </c>
      <c r="F110" s="11">
        <v>141324450</v>
      </c>
      <c r="G110" s="11">
        <v>0</v>
      </c>
      <c r="H110" s="11">
        <v>0</v>
      </c>
      <c r="I110" s="11">
        <v>7438128.9500000002</v>
      </c>
    </row>
    <row r="111" spans="1:9" ht="20.25" customHeight="1" x14ac:dyDescent="0.3">
      <c r="A111" s="32"/>
      <c r="B111" s="55"/>
      <c r="C111" s="116"/>
      <c r="D111" s="10">
        <v>2022</v>
      </c>
      <c r="E111" s="11">
        <f t="shared" si="26"/>
        <v>0</v>
      </c>
      <c r="F111" s="11">
        <v>0</v>
      </c>
      <c r="G111" s="11">
        <v>0</v>
      </c>
      <c r="H111" s="11">
        <v>0</v>
      </c>
      <c r="I111" s="11">
        <v>0</v>
      </c>
    </row>
    <row r="112" spans="1:9" ht="20.25" customHeight="1" x14ac:dyDescent="0.3">
      <c r="A112" s="32"/>
      <c r="B112" s="55"/>
      <c r="C112" s="116"/>
      <c r="D112" s="10">
        <v>2023</v>
      </c>
      <c r="E112" s="11">
        <f t="shared" si="26"/>
        <v>0</v>
      </c>
      <c r="F112" s="11">
        <v>0</v>
      </c>
      <c r="G112" s="11">
        <v>0</v>
      </c>
      <c r="H112" s="11">
        <v>0</v>
      </c>
      <c r="I112" s="11">
        <v>0</v>
      </c>
    </row>
    <row r="113" spans="1:9" ht="20.25" customHeight="1" x14ac:dyDescent="0.3">
      <c r="A113" s="32"/>
      <c r="B113" s="55"/>
      <c r="C113" s="116"/>
      <c r="D113" s="10">
        <v>2024</v>
      </c>
      <c r="E113" s="11">
        <f t="shared" si="26"/>
        <v>0</v>
      </c>
      <c r="F113" s="11">
        <v>0</v>
      </c>
      <c r="G113" s="11">
        <v>0</v>
      </c>
      <c r="H113" s="11">
        <v>0</v>
      </c>
      <c r="I113" s="11">
        <v>0</v>
      </c>
    </row>
    <row r="114" spans="1:9" ht="20.25" customHeight="1" x14ac:dyDescent="0.3">
      <c r="A114" s="33"/>
      <c r="B114" s="56"/>
      <c r="C114" s="115"/>
      <c r="D114" s="10">
        <v>2025</v>
      </c>
      <c r="E114" s="11">
        <f>F114+G114+H114+I114</f>
        <v>0</v>
      </c>
      <c r="F114" s="11">
        <v>0</v>
      </c>
      <c r="G114" s="11">
        <v>0</v>
      </c>
      <c r="H114" s="11">
        <v>0</v>
      </c>
      <c r="I114" s="11">
        <v>0</v>
      </c>
    </row>
    <row r="115" spans="1:9" ht="20.25" customHeight="1" x14ac:dyDescent="0.3">
      <c r="A115" s="43" t="s">
        <v>41</v>
      </c>
      <c r="B115" s="81"/>
      <c r="C115" s="82"/>
      <c r="D115" s="14" t="s">
        <v>6</v>
      </c>
      <c r="E115" s="11">
        <f>F115+G115+H115+I115</f>
        <v>1981309613.53</v>
      </c>
      <c r="F115" s="11">
        <f>F116+F117+F118+F119+F120+F121+F122</f>
        <v>632910650</v>
      </c>
      <c r="G115" s="11">
        <f t="shared" ref="G115:H115" si="27">G116+G117+G118+G119+G120+G121+G122</f>
        <v>1142983300</v>
      </c>
      <c r="H115" s="11">
        <f t="shared" si="27"/>
        <v>0</v>
      </c>
      <c r="I115" s="11">
        <f>I116+I117+I118+I119+I120+I121+I122</f>
        <v>205415663.53</v>
      </c>
    </row>
    <row r="116" spans="1:9" ht="20.25" customHeight="1" x14ac:dyDescent="0.3">
      <c r="A116" s="83"/>
      <c r="B116" s="84"/>
      <c r="C116" s="85"/>
      <c r="D116" s="10">
        <v>2019</v>
      </c>
      <c r="E116" s="11">
        <f t="shared" ref="E116:E121" si="28">F116+G116+H116+I116</f>
        <v>171687251</v>
      </c>
      <c r="F116" s="11">
        <f>F92+F100</f>
        <v>56918800</v>
      </c>
      <c r="G116" s="11">
        <f t="shared" ref="G116" si="29">G92+G100</f>
        <v>92449000</v>
      </c>
      <c r="H116" s="11">
        <v>0</v>
      </c>
      <c r="I116" s="11">
        <f>I92+I100</f>
        <v>22319451</v>
      </c>
    </row>
    <row r="117" spans="1:9" ht="20.25" customHeight="1" x14ac:dyDescent="0.3">
      <c r="A117" s="83"/>
      <c r="B117" s="84"/>
      <c r="C117" s="85"/>
      <c r="D117" s="10">
        <v>2020</v>
      </c>
      <c r="E117" s="11">
        <f t="shared" si="28"/>
        <v>237571781.5</v>
      </c>
      <c r="F117" s="11">
        <f>F93+F101</f>
        <v>206687400</v>
      </c>
      <c r="G117" s="11">
        <f t="shared" ref="G117:I117" si="30">G93+G101</f>
        <v>0</v>
      </c>
      <c r="H117" s="11">
        <v>0</v>
      </c>
      <c r="I117" s="11">
        <f t="shared" si="30"/>
        <v>30884381.5</v>
      </c>
    </row>
    <row r="118" spans="1:9" ht="20.25" customHeight="1" x14ac:dyDescent="0.3">
      <c r="A118" s="83"/>
      <c r="B118" s="84"/>
      <c r="C118" s="85"/>
      <c r="D118" s="10">
        <v>2021</v>
      </c>
      <c r="E118" s="11">
        <f t="shared" si="28"/>
        <v>407240822.02999997</v>
      </c>
      <c r="F118" s="11">
        <f>F86+F94+F102+F110</f>
        <v>369304450</v>
      </c>
      <c r="G118" s="11">
        <f t="shared" ref="G118:I118" si="31">G86+G94+G102+G110</f>
        <v>0</v>
      </c>
      <c r="H118" s="11">
        <f>H86+H94+H102+H110</f>
        <v>0</v>
      </c>
      <c r="I118" s="11">
        <f t="shared" si="31"/>
        <v>37936372.030000001</v>
      </c>
    </row>
    <row r="119" spans="1:9" ht="20.25" customHeight="1" x14ac:dyDescent="0.3">
      <c r="A119" s="83"/>
      <c r="B119" s="84"/>
      <c r="C119" s="85"/>
      <c r="D119" s="10">
        <v>2022</v>
      </c>
      <c r="E119" s="11">
        <f t="shared" si="28"/>
        <v>335163259</v>
      </c>
      <c r="F119" s="11">
        <f>F95+F103</f>
        <v>0</v>
      </c>
      <c r="G119" s="11">
        <f t="shared" ref="G119" si="32">G95+G103</f>
        <v>301646900</v>
      </c>
      <c r="H119" s="11">
        <v>0</v>
      </c>
      <c r="I119" s="11">
        <f>I95+I103</f>
        <v>33516359</v>
      </c>
    </row>
    <row r="120" spans="1:9" ht="20.25" customHeight="1" x14ac:dyDescent="0.3">
      <c r="A120" s="83"/>
      <c r="B120" s="84"/>
      <c r="C120" s="85"/>
      <c r="D120" s="10">
        <v>2023</v>
      </c>
      <c r="E120" s="11">
        <f t="shared" si="28"/>
        <v>462790300</v>
      </c>
      <c r="F120" s="11">
        <f t="shared" ref="F120:I120" si="33">F96+F104</f>
        <v>0</v>
      </c>
      <c r="G120" s="11">
        <f t="shared" si="33"/>
        <v>419109900</v>
      </c>
      <c r="H120" s="11">
        <f t="shared" si="33"/>
        <v>0</v>
      </c>
      <c r="I120" s="11">
        <f t="shared" si="33"/>
        <v>43680400</v>
      </c>
    </row>
    <row r="121" spans="1:9" ht="20.25" customHeight="1" x14ac:dyDescent="0.3">
      <c r="A121" s="83"/>
      <c r="B121" s="84"/>
      <c r="C121" s="85"/>
      <c r="D121" s="10">
        <v>2024</v>
      </c>
      <c r="E121" s="11">
        <f t="shared" si="28"/>
        <v>366856200</v>
      </c>
      <c r="F121" s="11">
        <f t="shared" ref="F121:I121" si="34">F97+F105</f>
        <v>0</v>
      </c>
      <c r="G121" s="11">
        <f t="shared" si="34"/>
        <v>329777500</v>
      </c>
      <c r="H121" s="11">
        <v>0</v>
      </c>
      <c r="I121" s="11">
        <f t="shared" si="34"/>
        <v>37078700</v>
      </c>
    </row>
    <row r="122" spans="1:9" ht="20.25" customHeight="1" x14ac:dyDescent="0.3">
      <c r="A122" s="86"/>
      <c r="B122" s="87"/>
      <c r="C122" s="88"/>
      <c r="D122" s="10">
        <v>2025</v>
      </c>
      <c r="E122" s="11">
        <f>F122+G122+H122+I122</f>
        <v>0</v>
      </c>
      <c r="F122" s="11">
        <v>0</v>
      </c>
      <c r="G122" s="11">
        <v>0</v>
      </c>
      <c r="H122" s="11">
        <v>0</v>
      </c>
      <c r="I122" s="11">
        <v>0</v>
      </c>
    </row>
    <row r="123" spans="1:9" ht="27" customHeight="1" x14ac:dyDescent="0.3">
      <c r="A123" s="10">
        <v>4</v>
      </c>
      <c r="B123" s="57" t="s">
        <v>42</v>
      </c>
      <c r="C123" s="104"/>
      <c r="D123" s="104"/>
      <c r="E123" s="104"/>
      <c r="F123" s="104"/>
      <c r="G123" s="104"/>
      <c r="H123" s="104"/>
      <c r="I123" s="105"/>
    </row>
    <row r="124" spans="1:9" ht="17.25" customHeight="1" x14ac:dyDescent="0.3">
      <c r="A124" s="52">
        <v>1</v>
      </c>
      <c r="B124" s="91" t="s">
        <v>3</v>
      </c>
      <c r="C124" s="62" t="s">
        <v>43</v>
      </c>
      <c r="D124" s="14" t="s">
        <v>6</v>
      </c>
      <c r="E124" s="11">
        <f>F124+G124+H124+I124</f>
        <v>504425.07</v>
      </c>
      <c r="F124" s="11">
        <f>F125+F126+F127+F128+F129+F130+F131</f>
        <v>0</v>
      </c>
      <c r="G124" s="11">
        <f t="shared" ref="G124:I124" si="35">G125+G126+G127+G128+G129+G130+G131</f>
        <v>331907.83</v>
      </c>
      <c r="H124" s="11">
        <f t="shared" si="35"/>
        <v>0</v>
      </c>
      <c r="I124" s="11">
        <f t="shared" si="35"/>
        <v>172517.24</v>
      </c>
    </row>
    <row r="125" spans="1:9" ht="17.25" customHeight="1" x14ac:dyDescent="0.3">
      <c r="A125" s="92"/>
      <c r="B125" s="55"/>
      <c r="C125" s="48"/>
      <c r="D125" s="10">
        <v>2019</v>
      </c>
      <c r="E125" s="11">
        <f>F125+G125+H125+I125</f>
        <v>504425.07</v>
      </c>
      <c r="F125" s="11">
        <v>0</v>
      </c>
      <c r="G125" s="11">
        <v>331907.83</v>
      </c>
      <c r="H125" s="11">
        <v>0</v>
      </c>
      <c r="I125" s="11">
        <v>172517.24</v>
      </c>
    </row>
    <row r="126" spans="1:9" ht="17.25" customHeight="1" x14ac:dyDescent="0.3">
      <c r="A126" s="92"/>
      <c r="B126" s="55"/>
      <c r="C126" s="48"/>
      <c r="D126" s="10">
        <v>2020</v>
      </c>
      <c r="E126" s="11">
        <f t="shared" ref="E126:E130" si="36">F126+G126+H126+I126</f>
        <v>0</v>
      </c>
      <c r="F126" s="11">
        <v>0</v>
      </c>
      <c r="G126" s="11">
        <v>0</v>
      </c>
      <c r="H126" s="11">
        <v>0</v>
      </c>
      <c r="I126" s="11">
        <v>0</v>
      </c>
    </row>
    <row r="127" spans="1:9" ht="17.25" customHeight="1" x14ac:dyDescent="0.3">
      <c r="A127" s="92"/>
      <c r="B127" s="55"/>
      <c r="C127" s="48"/>
      <c r="D127" s="10">
        <v>2021</v>
      </c>
      <c r="E127" s="11">
        <f t="shared" si="36"/>
        <v>0</v>
      </c>
      <c r="F127" s="11">
        <v>0</v>
      </c>
      <c r="G127" s="11">
        <v>0</v>
      </c>
      <c r="H127" s="11">
        <v>0</v>
      </c>
      <c r="I127" s="11">
        <v>0</v>
      </c>
    </row>
    <row r="128" spans="1:9" ht="17.25" customHeight="1" x14ac:dyDescent="0.3">
      <c r="A128" s="92"/>
      <c r="B128" s="55"/>
      <c r="C128" s="48"/>
      <c r="D128" s="10">
        <v>2022</v>
      </c>
      <c r="E128" s="11">
        <f t="shared" si="36"/>
        <v>0</v>
      </c>
      <c r="F128" s="11">
        <v>0</v>
      </c>
      <c r="G128" s="11">
        <v>0</v>
      </c>
      <c r="H128" s="11">
        <v>0</v>
      </c>
      <c r="I128" s="11">
        <v>0</v>
      </c>
    </row>
    <row r="129" spans="1:9" ht="17.25" customHeight="1" x14ac:dyDescent="0.3">
      <c r="A129" s="92"/>
      <c r="B129" s="55"/>
      <c r="C129" s="48"/>
      <c r="D129" s="10">
        <v>2023</v>
      </c>
      <c r="E129" s="11">
        <f t="shared" si="36"/>
        <v>0</v>
      </c>
      <c r="F129" s="11">
        <v>0</v>
      </c>
      <c r="G129" s="11">
        <v>0</v>
      </c>
      <c r="H129" s="11">
        <v>0</v>
      </c>
      <c r="I129" s="11">
        <v>0</v>
      </c>
    </row>
    <row r="130" spans="1:9" ht="17.25" customHeight="1" x14ac:dyDescent="0.3">
      <c r="A130" s="92"/>
      <c r="B130" s="55"/>
      <c r="C130" s="48"/>
      <c r="D130" s="10">
        <v>2024</v>
      </c>
      <c r="E130" s="11">
        <f t="shared" si="36"/>
        <v>0</v>
      </c>
      <c r="F130" s="11">
        <v>0</v>
      </c>
      <c r="G130" s="11">
        <v>0</v>
      </c>
      <c r="H130" s="11">
        <v>0</v>
      </c>
      <c r="I130" s="11">
        <v>0</v>
      </c>
    </row>
    <row r="131" spans="1:9" ht="17.25" customHeight="1" x14ac:dyDescent="0.3">
      <c r="A131" s="92"/>
      <c r="B131" s="55"/>
      <c r="C131" s="51"/>
      <c r="D131" s="10">
        <v>2025</v>
      </c>
      <c r="E131" s="11">
        <f>F131+G131+H131+I131</f>
        <v>0</v>
      </c>
      <c r="F131" s="11">
        <v>0</v>
      </c>
      <c r="G131" s="11">
        <v>0</v>
      </c>
      <c r="H131" s="11">
        <v>0</v>
      </c>
      <c r="I131" s="11">
        <v>0</v>
      </c>
    </row>
    <row r="132" spans="1:9" ht="18.75" customHeight="1" x14ac:dyDescent="0.3">
      <c r="A132" s="92"/>
      <c r="B132" s="55"/>
      <c r="C132" s="62" t="s">
        <v>44</v>
      </c>
      <c r="D132" s="10" t="s">
        <v>6</v>
      </c>
      <c r="E132" s="11">
        <f>F132+G132+H132+I132</f>
        <v>3584247.22</v>
      </c>
      <c r="F132" s="11">
        <f>F133+F134+F135+F136+F137+F138+F139</f>
        <v>0</v>
      </c>
      <c r="G132" s="11">
        <f t="shared" ref="G132:I132" si="37">G133+G134+G135+G136+G137+G138+G139</f>
        <v>3225822.24</v>
      </c>
      <c r="H132" s="11">
        <f t="shared" si="37"/>
        <v>0</v>
      </c>
      <c r="I132" s="11">
        <f t="shared" si="37"/>
        <v>358424.98</v>
      </c>
    </row>
    <row r="133" spans="1:9" ht="18.75" customHeight="1" x14ac:dyDescent="0.3">
      <c r="A133" s="92"/>
      <c r="B133" s="55"/>
      <c r="C133" s="69"/>
      <c r="D133" s="10">
        <v>2019</v>
      </c>
      <c r="E133" s="11">
        <f>F133+G133+H133+I133</f>
        <v>0</v>
      </c>
      <c r="F133" s="11">
        <v>0</v>
      </c>
      <c r="G133" s="11">
        <v>0</v>
      </c>
      <c r="H133" s="11">
        <v>0</v>
      </c>
      <c r="I133" s="11">
        <v>0</v>
      </c>
    </row>
    <row r="134" spans="1:9" ht="18.75" customHeight="1" x14ac:dyDescent="0.3">
      <c r="A134" s="92"/>
      <c r="B134" s="55"/>
      <c r="C134" s="69"/>
      <c r="D134" s="10">
        <v>2020</v>
      </c>
      <c r="E134" s="11">
        <f t="shared" ref="E134:E145" si="38">F134+G134+H134+I134</f>
        <v>0</v>
      </c>
      <c r="F134" s="11">
        <v>0</v>
      </c>
      <c r="G134" s="11">
        <v>0</v>
      </c>
      <c r="H134" s="11">
        <v>0</v>
      </c>
      <c r="I134" s="11">
        <v>0</v>
      </c>
    </row>
    <row r="135" spans="1:9" ht="18.75" customHeight="1" x14ac:dyDescent="0.3">
      <c r="A135" s="92"/>
      <c r="B135" s="55"/>
      <c r="C135" s="69"/>
      <c r="D135" s="10">
        <v>2021</v>
      </c>
      <c r="E135" s="11">
        <f t="shared" si="38"/>
        <v>2242890.0099999998</v>
      </c>
      <c r="F135" s="11">
        <v>0</v>
      </c>
      <c r="G135" s="11">
        <v>2018601</v>
      </c>
      <c r="H135" s="11">
        <v>0</v>
      </c>
      <c r="I135" s="11">
        <v>224289.01</v>
      </c>
    </row>
    <row r="136" spans="1:9" ht="18.75" customHeight="1" x14ac:dyDescent="0.3">
      <c r="A136" s="92"/>
      <c r="B136" s="55"/>
      <c r="C136" s="69"/>
      <c r="D136" s="10">
        <v>2022</v>
      </c>
      <c r="E136" s="11">
        <f t="shared" si="38"/>
        <v>1341357.21</v>
      </c>
      <c r="F136" s="11">
        <v>0</v>
      </c>
      <c r="G136" s="11">
        <v>1207221.24</v>
      </c>
      <c r="H136" s="11">
        <v>0</v>
      </c>
      <c r="I136" s="11">
        <v>134135.97</v>
      </c>
    </row>
    <row r="137" spans="1:9" ht="18.75" customHeight="1" x14ac:dyDescent="0.3">
      <c r="A137" s="92"/>
      <c r="B137" s="55"/>
      <c r="C137" s="69"/>
      <c r="D137" s="10">
        <v>2023</v>
      </c>
      <c r="E137" s="11">
        <f t="shared" si="38"/>
        <v>0</v>
      </c>
      <c r="F137" s="11">
        <v>0</v>
      </c>
      <c r="G137" s="11">
        <v>0</v>
      </c>
      <c r="H137" s="11">
        <v>0</v>
      </c>
      <c r="I137" s="11">
        <v>0</v>
      </c>
    </row>
    <row r="138" spans="1:9" ht="18.75" customHeight="1" x14ac:dyDescent="0.3">
      <c r="A138" s="92"/>
      <c r="B138" s="55"/>
      <c r="C138" s="69"/>
      <c r="D138" s="10">
        <v>2024</v>
      </c>
      <c r="E138" s="11">
        <f>F138+G138+H138+I138</f>
        <v>0</v>
      </c>
      <c r="F138" s="11">
        <v>0</v>
      </c>
      <c r="G138" s="11">
        <v>0</v>
      </c>
      <c r="H138" s="11">
        <v>0</v>
      </c>
      <c r="I138" s="11">
        <v>0</v>
      </c>
    </row>
    <row r="139" spans="1:9" ht="18.75" customHeight="1" x14ac:dyDescent="0.3">
      <c r="A139" s="92"/>
      <c r="B139" s="55"/>
      <c r="C139" s="70"/>
      <c r="D139" s="10">
        <v>2025</v>
      </c>
      <c r="E139" s="11">
        <f>F139+G139+H139+I139</f>
        <v>0</v>
      </c>
      <c r="F139" s="11">
        <v>0</v>
      </c>
      <c r="G139" s="11">
        <v>0</v>
      </c>
      <c r="H139" s="11">
        <v>0</v>
      </c>
      <c r="I139" s="11">
        <v>0</v>
      </c>
    </row>
    <row r="140" spans="1:9" ht="17.25" customHeight="1" x14ac:dyDescent="0.3">
      <c r="A140" s="92"/>
      <c r="B140" s="55"/>
      <c r="C140" s="62" t="s">
        <v>45</v>
      </c>
      <c r="D140" s="10" t="s">
        <v>6</v>
      </c>
      <c r="E140" s="11">
        <f t="shared" si="38"/>
        <v>12394689.879999997</v>
      </c>
      <c r="F140" s="11">
        <f>F141+F142+F143+F144+F145+F146+F147</f>
        <v>0</v>
      </c>
      <c r="G140" s="11">
        <f t="shared" ref="G140:H140" si="39">G141+G142+G143+G144+G145+G146+G147</f>
        <v>11146515.779999997</v>
      </c>
      <c r="H140" s="11">
        <f t="shared" si="39"/>
        <v>0</v>
      </c>
      <c r="I140" s="11">
        <f>I141+I142+I143+I144+I145+I146+I147</f>
        <v>1248174.0999999999</v>
      </c>
    </row>
    <row r="141" spans="1:9" ht="17.25" customHeight="1" x14ac:dyDescent="0.3">
      <c r="A141" s="92"/>
      <c r="B141" s="55"/>
      <c r="C141" s="48"/>
      <c r="D141" s="10">
        <v>2019</v>
      </c>
      <c r="E141" s="11">
        <f t="shared" si="38"/>
        <v>0</v>
      </c>
      <c r="F141" s="11">
        <v>0</v>
      </c>
      <c r="G141" s="11">
        <v>0</v>
      </c>
      <c r="H141" s="11">
        <v>0</v>
      </c>
      <c r="I141" s="11">
        <v>0</v>
      </c>
    </row>
    <row r="142" spans="1:9" ht="17.25" customHeight="1" x14ac:dyDescent="0.3">
      <c r="A142" s="92"/>
      <c r="B142" s="55"/>
      <c r="C142" s="48"/>
      <c r="D142" s="10">
        <v>2020</v>
      </c>
      <c r="E142" s="11">
        <f t="shared" si="38"/>
        <v>9855433.9199999999</v>
      </c>
      <c r="F142" s="11">
        <v>0</v>
      </c>
      <c r="G142" s="11">
        <v>8869872.7899999991</v>
      </c>
      <c r="H142" s="11">
        <v>0</v>
      </c>
      <c r="I142" s="11">
        <v>985561.13</v>
      </c>
    </row>
    <row r="143" spans="1:9" ht="17.25" customHeight="1" x14ac:dyDescent="0.3">
      <c r="A143" s="92"/>
      <c r="B143" s="55"/>
      <c r="C143" s="48"/>
      <c r="D143" s="10">
        <v>2021</v>
      </c>
      <c r="E143" s="11">
        <f t="shared" si="38"/>
        <v>1159479.29</v>
      </c>
      <c r="F143" s="11">
        <v>0</v>
      </c>
      <c r="G143" s="11">
        <v>1043531.36</v>
      </c>
      <c r="H143" s="11">
        <v>0</v>
      </c>
      <c r="I143" s="11">
        <v>115947.93</v>
      </c>
    </row>
    <row r="144" spans="1:9" ht="17.25" customHeight="1" x14ac:dyDescent="0.3">
      <c r="A144" s="92"/>
      <c r="B144" s="55"/>
      <c r="C144" s="48"/>
      <c r="D144" s="10">
        <v>2022</v>
      </c>
      <c r="E144" s="11">
        <f t="shared" si="38"/>
        <v>511050.57</v>
      </c>
      <c r="F144" s="11">
        <v>0</v>
      </c>
      <c r="G144" s="11">
        <v>459945.42</v>
      </c>
      <c r="H144" s="11">
        <v>0</v>
      </c>
      <c r="I144" s="11">
        <v>51105.15</v>
      </c>
    </row>
    <row r="145" spans="1:9" ht="17.25" customHeight="1" x14ac:dyDescent="0.3">
      <c r="A145" s="92"/>
      <c r="B145" s="55"/>
      <c r="C145" s="48"/>
      <c r="D145" s="10">
        <v>2023</v>
      </c>
      <c r="E145" s="11">
        <f t="shared" si="38"/>
        <v>868726.1</v>
      </c>
      <c r="F145" s="11">
        <v>0</v>
      </c>
      <c r="G145" s="11">
        <v>773166.21</v>
      </c>
      <c r="H145" s="11">
        <v>0</v>
      </c>
      <c r="I145" s="11">
        <v>95559.89</v>
      </c>
    </row>
    <row r="146" spans="1:9" ht="17.25" customHeight="1" x14ac:dyDescent="0.3">
      <c r="A146" s="92"/>
      <c r="B146" s="55"/>
      <c r="C146" s="48"/>
      <c r="D146" s="10">
        <v>2024</v>
      </c>
      <c r="E146" s="11">
        <f>F146+G146+H146+I146</f>
        <v>0</v>
      </c>
      <c r="F146" s="11">
        <v>0</v>
      </c>
      <c r="G146" s="11">
        <v>0</v>
      </c>
      <c r="H146" s="11">
        <v>0</v>
      </c>
      <c r="I146" s="11">
        <v>0</v>
      </c>
    </row>
    <row r="147" spans="1:9" ht="17.25" customHeight="1" x14ac:dyDescent="0.3">
      <c r="A147" s="92"/>
      <c r="B147" s="55"/>
      <c r="C147" s="51"/>
      <c r="D147" s="10">
        <v>2025</v>
      </c>
      <c r="E147" s="11">
        <f>F147+G147+H147+I147</f>
        <v>0</v>
      </c>
      <c r="F147" s="11">
        <v>0</v>
      </c>
      <c r="G147" s="11">
        <v>0</v>
      </c>
      <c r="H147" s="11">
        <v>0</v>
      </c>
      <c r="I147" s="11">
        <v>0</v>
      </c>
    </row>
    <row r="148" spans="1:9" ht="17.25" customHeight="1" x14ac:dyDescent="0.3">
      <c r="A148" s="92"/>
      <c r="B148" s="55"/>
      <c r="C148" s="62" t="s">
        <v>46</v>
      </c>
      <c r="D148" s="10" t="s">
        <v>6</v>
      </c>
      <c r="E148" s="11">
        <f>F148+G148+H148+I148</f>
        <v>583800</v>
      </c>
      <c r="F148" s="11">
        <f>F149+F150+F151+F152+F153+F154</f>
        <v>0</v>
      </c>
      <c r="G148" s="11">
        <f t="shared" ref="G148:I148" si="40">G149+G150+G151+G152+G153+G154</f>
        <v>507905.98</v>
      </c>
      <c r="H148" s="11">
        <f t="shared" si="40"/>
        <v>0</v>
      </c>
      <c r="I148" s="11">
        <f t="shared" si="40"/>
        <v>75894.02</v>
      </c>
    </row>
    <row r="149" spans="1:9" ht="17.25" customHeight="1" x14ac:dyDescent="0.3">
      <c r="A149" s="92"/>
      <c r="B149" s="55"/>
      <c r="C149" s="48"/>
      <c r="D149" s="10">
        <v>2019</v>
      </c>
      <c r="E149" s="11">
        <f t="shared" ref="E149:E155" si="41">F149+G149+H149+I149</f>
        <v>583800</v>
      </c>
      <c r="F149" s="11">
        <v>0</v>
      </c>
      <c r="G149" s="11">
        <v>507905.98</v>
      </c>
      <c r="H149" s="11">
        <v>0</v>
      </c>
      <c r="I149" s="11">
        <v>75894.02</v>
      </c>
    </row>
    <row r="150" spans="1:9" ht="17.25" customHeight="1" x14ac:dyDescent="0.3">
      <c r="A150" s="92"/>
      <c r="B150" s="55"/>
      <c r="C150" s="48"/>
      <c r="D150" s="10">
        <v>2020</v>
      </c>
      <c r="E150" s="11">
        <f t="shared" si="41"/>
        <v>0</v>
      </c>
      <c r="F150" s="11">
        <v>0</v>
      </c>
      <c r="G150" s="11">
        <v>0</v>
      </c>
      <c r="H150" s="11">
        <v>0</v>
      </c>
      <c r="I150" s="11">
        <v>0</v>
      </c>
    </row>
    <row r="151" spans="1:9" ht="17.25" customHeight="1" x14ac:dyDescent="0.3">
      <c r="A151" s="92"/>
      <c r="B151" s="55"/>
      <c r="C151" s="48"/>
      <c r="D151" s="10">
        <v>2021</v>
      </c>
      <c r="E151" s="11">
        <f t="shared" si="41"/>
        <v>0</v>
      </c>
      <c r="F151" s="11">
        <v>0</v>
      </c>
      <c r="G151" s="11">
        <v>0</v>
      </c>
      <c r="H151" s="11">
        <v>0</v>
      </c>
      <c r="I151" s="11">
        <v>0</v>
      </c>
    </row>
    <row r="152" spans="1:9" ht="17.25" customHeight="1" x14ac:dyDescent="0.3">
      <c r="A152" s="92"/>
      <c r="B152" s="55"/>
      <c r="C152" s="48"/>
      <c r="D152" s="10">
        <v>2022</v>
      </c>
      <c r="E152" s="11">
        <f t="shared" si="41"/>
        <v>0</v>
      </c>
      <c r="F152" s="11">
        <v>0</v>
      </c>
      <c r="G152" s="11">
        <v>0</v>
      </c>
      <c r="H152" s="11">
        <v>0</v>
      </c>
      <c r="I152" s="11">
        <v>0</v>
      </c>
    </row>
    <row r="153" spans="1:9" ht="17.25" customHeight="1" x14ac:dyDescent="0.3">
      <c r="A153" s="92"/>
      <c r="B153" s="55"/>
      <c r="C153" s="48"/>
      <c r="D153" s="10">
        <v>2023</v>
      </c>
      <c r="E153" s="11">
        <f t="shared" si="41"/>
        <v>0</v>
      </c>
      <c r="F153" s="11">
        <v>0</v>
      </c>
      <c r="G153" s="11">
        <v>0</v>
      </c>
      <c r="H153" s="11">
        <v>0</v>
      </c>
      <c r="I153" s="11">
        <v>0</v>
      </c>
    </row>
    <row r="154" spans="1:9" ht="17.25" customHeight="1" x14ac:dyDescent="0.3">
      <c r="A154" s="92"/>
      <c r="B154" s="55"/>
      <c r="C154" s="48"/>
      <c r="D154" s="10">
        <v>2024</v>
      </c>
      <c r="E154" s="11">
        <f t="shared" si="41"/>
        <v>0</v>
      </c>
      <c r="F154" s="11">
        <v>0</v>
      </c>
      <c r="G154" s="11">
        <v>0</v>
      </c>
      <c r="H154" s="11">
        <v>0</v>
      </c>
      <c r="I154" s="11">
        <v>0</v>
      </c>
    </row>
    <row r="155" spans="1:9" ht="17.25" customHeight="1" x14ac:dyDescent="0.3">
      <c r="A155" s="92"/>
      <c r="B155" s="55"/>
      <c r="C155" s="51"/>
      <c r="D155" s="10">
        <v>2025</v>
      </c>
      <c r="E155" s="11">
        <f t="shared" si="41"/>
        <v>0</v>
      </c>
      <c r="F155" s="11">
        <v>0</v>
      </c>
      <c r="G155" s="11">
        <v>0</v>
      </c>
      <c r="H155" s="11">
        <v>0</v>
      </c>
      <c r="I155" s="11">
        <v>0</v>
      </c>
    </row>
    <row r="156" spans="1:9" ht="17.25" customHeight="1" x14ac:dyDescent="0.3">
      <c r="A156" s="92"/>
      <c r="B156" s="55"/>
      <c r="C156" s="62" t="s">
        <v>47</v>
      </c>
      <c r="D156" s="10" t="s">
        <v>6</v>
      </c>
      <c r="E156" s="11">
        <f>F156+G156+H156+I156</f>
        <v>9618835</v>
      </c>
      <c r="F156" s="11">
        <f>F157+F158+F159+F160+F161+F162+F163</f>
        <v>0</v>
      </c>
      <c r="G156" s="11">
        <f t="shared" ref="G156:I156" si="42">G157+G158+G159+G160+G161+G162+G163</f>
        <v>8368386.1200000001</v>
      </c>
      <c r="H156" s="11">
        <f t="shared" si="42"/>
        <v>0</v>
      </c>
      <c r="I156" s="11">
        <f t="shared" si="42"/>
        <v>1250448.8799999999</v>
      </c>
    </row>
    <row r="157" spans="1:9" ht="17.25" customHeight="1" x14ac:dyDescent="0.3">
      <c r="A157" s="92"/>
      <c r="B157" s="55"/>
      <c r="C157" s="48"/>
      <c r="D157" s="10">
        <v>2019</v>
      </c>
      <c r="E157" s="11">
        <f t="shared" ref="E157:E162" si="43">F157+G157+H157+I157</f>
        <v>9618835</v>
      </c>
      <c r="F157" s="11">
        <v>0</v>
      </c>
      <c r="G157" s="11">
        <v>8368386.1200000001</v>
      </c>
      <c r="H157" s="11">
        <v>0</v>
      </c>
      <c r="I157" s="11">
        <v>1250448.8799999999</v>
      </c>
    </row>
    <row r="158" spans="1:9" ht="17.25" customHeight="1" x14ac:dyDescent="0.3">
      <c r="A158" s="92"/>
      <c r="B158" s="55"/>
      <c r="C158" s="48"/>
      <c r="D158" s="10">
        <v>2020</v>
      </c>
      <c r="E158" s="11">
        <f t="shared" si="43"/>
        <v>0</v>
      </c>
      <c r="F158" s="11">
        <v>0</v>
      </c>
      <c r="G158" s="11">
        <v>0</v>
      </c>
      <c r="H158" s="11">
        <v>0</v>
      </c>
      <c r="I158" s="11">
        <v>0</v>
      </c>
    </row>
    <row r="159" spans="1:9" ht="17.25" customHeight="1" x14ac:dyDescent="0.3">
      <c r="A159" s="92"/>
      <c r="B159" s="55"/>
      <c r="C159" s="48"/>
      <c r="D159" s="10">
        <v>2021</v>
      </c>
      <c r="E159" s="11">
        <f t="shared" si="43"/>
        <v>0</v>
      </c>
      <c r="F159" s="11">
        <v>0</v>
      </c>
      <c r="G159" s="11">
        <v>0</v>
      </c>
      <c r="H159" s="11">
        <v>0</v>
      </c>
      <c r="I159" s="11">
        <v>0</v>
      </c>
    </row>
    <row r="160" spans="1:9" ht="17.25" customHeight="1" x14ac:dyDescent="0.3">
      <c r="A160" s="92"/>
      <c r="B160" s="55"/>
      <c r="C160" s="48"/>
      <c r="D160" s="10">
        <v>2022</v>
      </c>
      <c r="E160" s="11">
        <f t="shared" si="43"/>
        <v>0</v>
      </c>
      <c r="F160" s="11">
        <v>0</v>
      </c>
      <c r="G160" s="11">
        <v>0</v>
      </c>
      <c r="H160" s="11">
        <v>0</v>
      </c>
      <c r="I160" s="11">
        <v>0</v>
      </c>
    </row>
    <row r="161" spans="1:9" ht="17.25" customHeight="1" x14ac:dyDescent="0.3">
      <c r="A161" s="92"/>
      <c r="B161" s="55"/>
      <c r="C161" s="48"/>
      <c r="D161" s="10">
        <v>2023</v>
      </c>
      <c r="E161" s="11">
        <f t="shared" si="43"/>
        <v>0</v>
      </c>
      <c r="F161" s="11">
        <v>0</v>
      </c>
      <c r="G161" s="11">
        <v>0</v>
      </c>
      <c r="H161" s="11">
        <v>0</v>
      </c>
      <c r="I161" s="11">
        <v>0</v>
      </c>
    </row>
    <row r="162" spans="1:9" ht="17.25" customHeight="1" x14ac:dyDescent="0.3">
      <c r="A162" s="92"/>
      <c r="B162" s="55"/>
      <c r="C162" s="48"/>
      <c r="D162" s="10">
        <v>2024</v>
      </c>
      <c r="E162" s="11">
        <f t="shared" si="43"/>
        <v>0</v>
      </c>
      <c r="F162" s="11">
        <v>0</v>
      </c>
      <c r="G162" s="11">
        <v>0</v>
      </c>
      <c r="H162" s="11">
        <v>0</v>
      </c>
      <c r="I162" s="11">
        <v>0</v>
      </c>
    </row>
    <row r="163" spans="1:9" ht="17.25" customHeight="1" x14ac:dyDescent="0.3">
      <c r="A163" s="92"/>
      <c r="B163" s="55"/>
      <c r="C163" s="51"/>
      <c r="D163" s="10">
        <v>2025</v>
      </c>
      <c r="E163" s="11">
        <f>F163+G163+H163+I163</f>
        <v>0</v>
      </c>
      <c r="F163" s="11">
        <v>0</v>
      </c>
      <c r="G163" s="11">
        <v>0</v>
      </c>
      <c r="H163" s="11">
        <v>0</v>
      </c>
      <c r="I163" s="11">
        <v>0</v>
      </c>
    </row>
    <row r="164" spans="1:9" ht="16.5" customHeight="1" x14ac:dyDescent="0.3">
      <c r="A164" s="92"/>
      <c r="B164" s="55"/>
      <c r="C164" s="62" t="s">
        <v>48</v>
      </c>
      <c r="D164" s="10" t="s">
        <v>6</v>
      </c>
      <c r="E164" s="11">
        <f t="shared" ref="E164:E170" si="44">F164+G164+H164+I164</f>
        <v>46200</v>
      </c>
      <c r="F164" s="11">
        <f>F165+F166+F167+F168+F169+F170+F171</f>
        <v>0</v>
      </c>
      <c r="G164" s="11">
        <f>G165+G166+G167+G168+G169+G170+G171</f>
        <v>40194</v>
      </c>
      <c r="H164" s="11">
        <f t="shared" ref="H164:I164" si="45">H165+H166+H167+H168+H169+H170+H171</f>
        <v>0</v>
      </c>
      <c r="I164" s="11">
        <f t="shared" si="45"/>
        <v>6006</v>
      </c>
    </row>
    <row r="165" spans="1:9" ht="16.5" customHeight="1" x14ac:dyDescent="0.3">
      <c r="A165" s="92"/>
      <c r="B165" s="55"/>
      <c r="C165" s="48"/>
      <c r="D165" s="10">
        <v>2019</v>
      </c>
      <c r="E165" s="11">
        <f t="shared" si="44"/>
        <v>46200</v>
      </c>
      <c r="F165" s="11">
        <v>0</v>
      </c>
      <c r="G165" s="11">
        <v>40194</v>
      </c>
      <c r="H165" s="11">
        <v>0</v>
      </c>
      <c r="I165" s="11">
        <v>6006</v>
      </c>
    </row>
    <row r="166" spans="1:9" ht="16.5" customHeight="1" x14ac:dyDescent="0.3">
      <c r="A166" s="92"/>
      <c r="B166" s="55"/>
      <c r="C166" s="48"/>
      <c r="D166" s="10">
        <v>2020</v>
      </c>
      <c r="E166" s="11">
        <f t="shared" si="44"/>
        <v>0</v>
      </c>
      <c r="F166" s="11">
        <v>0</v>
      </c>
      <c r="G166" s="11">
        <v>0</v>
      </c>
      <c r="H166" s="11">
        <v>0</v>
      </c>
      <c r="I166" s="11">
        <v>0</v>
      </c>
    </row>
    <row r="167" spans="1:9" ht="16.5" customHeight="1" x14ac:dyDescent="0.3">
      <c r="A167" s="92"/>
      <c r="B167" s="55"/>
      <c r="C167" s="48"/>
      <c r="D167" s="10">
        <v>2021</v>
      </c>
      <c r="E167" s="11">
        <f t="shared" si="44"/>
        <v>0</v>
      </c>
      <c r="F167" s="11">
        <v>0</v>
      </c>
      <c r="G167" s="11">
        <v>0</v>
      </c>
      <c r="H167" s="11">
        <v>0</v>
      </c>
      <c r="I167" s="11">
        <v>0</v>
      </c>
    </row>
    <row r="168" spans="1:9" ht="16.5" customHeight="1" x14ac:dyDescent="0.3">
      <c r="A168" s="92"/>
      <c r="B168" s="55"/>
      <c r="C168" s="48"/>
      <c r="D168" s="10">
        <v>2022</v>
      </c>
      <c r="E168" s="11">
        <f t="shared" si="44"/>
        <v>0</v>
      </c>
      <c r="F168" s="11">
        <v>0</v>
      </c>
      <c r="G168" s="11">
        <v>0</v>
      </c>
      <c r="H168" s="11">
        <v>0</v>
      </c>
      <c r="I168" s="11">
        <v>0</v>
      </c>
    </row>
    <row r="169" spans="1:9" ht="16.5" customHeight="1" x14ac:dyDescent="0.3">
      <c r="A169" s="92"/>
      <c r="B169" s="55"/>
      <c r="C169" s="48"/>
      <c r="D169" s="10">
        <v>2023</v>
      </c>
      <c r="E169" s="11">
        <f t="shared" si="44"/>
        <v>0</v>
      </c>
      <c r="F169" s="11">
        <v>0</v>
      </c>
      <c r="G169" s="11">
        <v>0</v>
      </c>
      <c r="H169" s="11">
        <v>0</v>
      </c>
      <c r="I169" s="11">
        <v>0</v>
      </c>
    </row>
    <row r="170" spans="1:9" ht="16.5" customHeight="1" x14ac:dyDescent="0.3">
      <c r="A170" s="92"/>
      <c r="B170" s="55"/>
      <c r="C170" s="48"/>
      <c r="D170" s="10">
        <v>2024</v>
      </c>
      <c r="E170" s="11">
        <f t="shared" si="44"/>
        <v>0</v>
      </c>
      <c r="F170" s="11">
        <v>0</v>
      </c>
      <c r="G170" s="11">
        <v>0</v>
      </c>
      <c r="H170" s="11">
        <v>0</v>
      </c>
      <c r="I170" s="11">
        <v>0</v>
      </c>
    </row>
    <row r="171" spans="1:9" ht="16.5" customHeight="1" x14ac:dyDescent="0.3">
      <c r="A171" s="92"/>
      <c r="B171" s="55"/>
      <c r="C171" s="51"/>
      <c r="D171" s="10">
        <v>2025</v>
      </c>
      <c r="E171" s="11">
        <f>F171+G171+H171+I171</f>
        <v>0</v>
      </c>
      <c r="F171" s="11">
        <v>0</v>
      </c>
      <c r="G171" s="11">
        <v>0</v>
      </c>
      <c r="H171" s="11">
        <v>0</v>
      </c>
      <c r="I171" s="11">
        <v>0</v>
      </c>
    </row>
    <row r="172" spans="1:9" ht="16.5" customHeight="1" x14ac:dyDescent="0.3">
      <c r="A172" s="92"/>
      <c r="B172" s="55"/>
      <c r="C172" s="62" t="s">
        <v>49</v>
      </c>
      <c r="D172" s="10" t="s">
        <v>6</v>
      </c>
      <c r="E172" s="11">
        <f t="shared" ref="E172:E179" si="46">F172+G172+H172+I172</f>
        <v>2086751.27</v>
      </c>
      <c r="F172" s="11">
        <f>F173+F174+F175+F176+F177+F178+F179</f>
        <v>0</v>
      </c>
      <c r="G172" s="11">
        <f t="shared" ref="G172:I172" si="47">G173+G174+G175+G176+G177+G178+G179</f>
        <v>1878072.6</v>
      </c>
      <c r="H172" s="11">
        <f t="shared" si="47"/>
        <v>0</v>
      </c>
      <c r="I172" s="11">
        <f t="shared" si="47"/>
        <v>208678.66999999998</v>
      </c>
    </row>
    <row r="173" spans="1:9" ht="16.5" customHeight="1" x14ac:dyDescent="0.3">
      <c r="A173" s="92"/>
      <c r="B173" s="55"/>
      <c r="C173" s="48"/>
      <c r="D173" s="10">
        <v>2019</v>
      </c>
      <c r="E173" s="11">
        <f t="shared" si="46"/>
        <v>0</v>
      </c>
      <c r="F173" s="11">
        <v>0</v>
      </c>
      <c r="G173" s="11">
        <v>0</v>
      </c>
      <c r="H173" s="11">
        <v>0</v>
      </c>
      <c r="I173" s="11">
        <v>0</v>
      </c>
    </row>
    <row r="174" spans="1:9" ht="16.5" customHeight="1" x14ac:dyDescent="0.3">
      <c r="A174" s="92"/>
      <c r="B174" s="55"/>
      <c r="C174" s="48"/>
      <c r="D174" s="10">
        <v>2020</v>
      </c>
      <c r="E174" s="11">
        <f t="shared" si="46"/>
        <v>1952552.52</v>
      </c>
      <c r="F174" s="11">
        <v>0</v>
      </c>
      <c r="G174" s="11">
        <v>1757293.75</v>
      </c>
      <c r="H174" s="11">
        <v>0</v>
      </c>
      <c r="I174" s="11">
        <v>195258.77</v>
      </c>
    </row>
    <row r="175" spans="1:9" ht="16.5" customHeight="1" x14ac:dyDescent="0.3">
      <c r="A175" s="92"/>
      <c r="B175" s="55"/>
      <c r="C175" s="48"/>
      <c r="D175" s="10">
        <v>2021</v>
      </c>
      <c r="E175" s="11">
        <f t="shared" si="46"/>
        <v>0</v>
      </c>
      <c r="F175" s="11">
        <v>0</v>
      </c>
      <c r="G175" s="11">
        <v>0</v>
      </c>
      <c r="H175" s="11">
        <v>0</v>
      </c>
      <c r="I175" s="11">
        <v>0</v>
      </c>
    </row>
    <row r="176" spans="1:9" ht="16.5" customHeight="1" x14ac:dyDescent="0.3">
      <c r="A176" s="92"/>
      <c r="B176" s="55"/>
      <c r="C176" s="48"/>
      <c r="D176" s="10">
        <v>2022</v>
      </c>
      <c r="E176" s="11">
        <f t="shared" si="46"/>
        <v>134198.75</v>
      </c>
      <c r="F176" s="11">
        <v>0</v>
      </c>
      <c r="G176" s="11">
        <v>120778.85</v>
      </c>
      <c r="H176" s="11">
        <v>0</v>
      </c>
      <c r="I176" s="11">
        <v>13419.9</v>
      </c>
    </row>
    <row r="177" spans="1:9" ht="16.5" customHeight="1" x14ac:dyDescent="0.3">
      <c r="A177" s="92"/>
      <c r="B177" s="55"/>
      <c r="C177" s="48"/>
      <c r="D177" s="10">
        <v>2023</v>
      </c>
      <c r="E177" s="11">
        <f t="shared" si="46"/>
        <v>0</v>
      </c>
      <c r="F177" s="11">
        <v>0</v>
      </c>
      <c r="G177" s="11">
        <v>0</v>
      </c>
      <c r="H177" s="11">
        <v>0</v>
      </c>
      <c r="I177" s="11">
        <v>0</v>
      </c>
    </row>
    <row r="178" spans="1:9" ht="16.5" customHeight="1" x14ac:dyDescent="0.3">
      <c r="A178" s="92"/>
      <c r="B178" s="55"/>
      <c r="C178" s="48"/>
      <c r="D178" s="10">
        <v>2024</v>
      </c>
      <c r="E178" s="11">
        <f t="shared" si="46"/>
        <v>0</v>
      </c>
      <c r="F178" s="11">
        <v>0</v>
      </c>
      <c r="G178" s="11">
        <v>0</v>
      </c>
      <c r="H178" s="11">
        <v>0</v>
      </c>
      <c r="I178" s="11">
        <v>0</v>
      </c>
    </row>
    <row r="179" spans="1:9" ht="16.5" customHeight="1" x14ac:dyDescent="0.3">
      <c r="A179" s="92"/>
      <c r="B179" s="55"/>
      <c r="C179" s="51"/>
      <c r="D179" s="10">
        <v>2025</v>
      </c>
      <c r="E179" s="11">
        <f t="shared" si="46"/>
        <v>0</v>
      </c>
      <c r="F179" s="11">
        <v>0</v>
      </c>
      <c r="G179" s="11">
        <v>0</v>
      </c>
      <c r="H179" s="11">
        <v>0</v>
      </c>
      <c r="I179" s="11">
        <v>0</v>
      </c>
    </row>
    <row r="180" spans="1:9" ht="17.25" customHeight="1" x14ac:dyDescent="0.3">
      <c r="A180" s="92"/>
      <c r="B180" s="55"/>
      <c r="C180" s="62" t="s">
        <v>50</v>
      </c>
      <c r="D180" s="10" t="s">
        <v>6</v>
      </c>
      <c r="E180" s="11">
        <f>F180+G180+H180+I180</f>
        <v>679795.79</v>
      </c>
      <c r="F180" s="11">
        <f>F181+F182+F183+F184+F185+F186+F187</f>
        <v>0</v>
      </c>
      <c r="G180" s="11">
        <f t="shared" ref="G180:I180" si="48">G181+G182+G183+G184+G185+G186+G187</f>
        <v>611814.99</v>
      </c>
      <c r="H180" s="11">
        <f t="shared" si="48"/>
        <v>0</v>
      </c>
      <c r="I180" s="11">
        <f t="shared" si="48"/>
        <v>67980.800000000003</v>
      </c>
    </row>
    <row r="181" spans="1:9" ht="17.25" customHeight="1" x14ac:dyDescent="0.3">
      <c r="A181" s="92"/>
      <c r="B181" s="55"/>
      <c r="C181" s="48"/>
      <c r="D181" s="10">
        <v>2019</v>
      </c>
      <c r="E181" s="11">
        <f t="shared" ref="E181:E194" si="49">F181+G181+H181+I181</f>
        <v>0</v>
      </c>
      <c r="F181" s="11">
        <v>0</v>
      </c>
      <c r="G181" s="11">
        <v>0</v>
      </c>
      <c r="H181" s="11">
        <v>0</v>
      </c>
      <c r="I181" s="11">
        <v>0</v>
      </c>
    </row>
    <row r="182" spans="1:9" ht="17.25" customHeight="1" x14ac:dyDescent="0.3">
      <c r="A182" s="92"/>
      <c r="B182" s="55"/>
      <c r="C182" s="48"/>
      <c r="D182" s="10">
        <v>2020</v>
      </c>
      <c r="E182" s="11">
        <f t="shared" si="49"/>
        <v>679795.79</v>
      </c>
      <c r="F182" s="11">
        <v>0</v>
      </c>
      <c r="G182" s="11">
        <v>611814.99</v>
      </c>
      <c r="H182" s="11">
        <v>0</v>
      </c>
      <c r="I182" s="11">
        <v>67980.800000000003</v>
      </c>
    </row>
    <row r="183" spans="1:9" ht="17.25" customHeight="1" x14ac:dyDescent="0.3">
      <c r="A183" s="92"/>
      <c r="B183" s="55"/>
      <c r="C183" s="48"/>
      <c r="D183" s="10">
        <v>2021</v>
      </c>
      <c r="E183" s="11">
        <f t="shared" si="49"/>
        <v>0</v>
      </c>
      <c r="F183" s="11">
        <v>0</v>
      </c>
      <c r="G183" s="11">
        <v>0</v>
      </c>
      <c r="H183" s="11">
        <v>0</v>
      </c>
      <c r="I183" s="11">
        <v>0</v>
      </c>
    </row>
    <row r="184" spans="1:9" ht="17.25" customHeight="1" x14ac:dyDescent="0.3">
      <c r="A184" s="92"/>
      <c r="B184" s="55"/>
      <c r="C184" s="48"/>
      <c r="D184" s="10">
        <v>2022</v>
      </c>
      <c r="E184" s="11">
        <f t="shared" si="49"/>
        <v>0</v>
      </c>
      <c r="F184" s="11">
        <v>0</v>
      </c>
      <c r="G184" s="11">
        <v>0</v>
      </c>
      <c r="H184" s="11">
        <v>0</v>
      </c>
      <c r="I184" s="11">
        <v>0</v>
      </c>
    </row>
    <row r="185" spans="1:9" ht="17.25" customHeight="1" x14ac:dyDescent="0.3">
      <c r="A185" s="92"/>
      <c r="B185" s="55"/>
      <c r="C185" s="48"/>
      <c r="D185" s="10">
        <v>2023</v>
      </c>
      <c r="E185" s="11">
        <f t="shared" si="49"/>
        <v>0</v>
      </c>
      <c r="F185" s="11">
        <v>0</v>
      </c>
      <c r="G185" s="11">
        <v>0</v>
      </c>
      <c r="H185" s="11">
        <v>0</v>
      </c>
      <c r="I185" s="11">
        <v>0</v>
      </c>
    </row>
    <row r="186" spans="1:9" ht="17.25" customHeight="1" x14ac:dyDescent="0.3">
      <c r="A186" s="92"/>
      <c r="B186" s="55"/>
      <c r="C186" s="48"/>
      <c r="D186" s="10">
        <v>2024</v>
      </c>
      <c r="E186" s="11">
        <f t="shared" si="49"/>
        <v>0</v>
      </c>
      <c r="F186" s="11">
        <v>0</v>
      </c>
      <c r="G186" s="11">
        <v>0</v>
      </c>
      <c r="H186" s="11">
        <v>0</v>
      </c>
      <c r="I186" s="11">
        <v>0</v>
      </c>
    </row>
    <row r="187" spans="1:9" ht="17.25" customHeight="1" x14ac:dyDescent="0.3">
      <c r="A187" s="92"/>
      <c r="B187" s="55"/>
      <c r="C187" s="51"/>
      <c r="D187" s="10">
        <v>2025</v>
      </c>
      <c r="E187" s="11">
        <f t="shared" si="49"/>
        <v>0</v>
      </c>
      <c r="F187" s="11">
        <v>0</v>
      </c>
      <c r="G187" s="11">
        <v>0</v>
      </c>
      <c r="H187" s="11">
        <v>0</v>
      </c>
      <c r="I187" s="11">
        <v>0</v>
      </c>
    </row>
    <row r="188" spans="1:9" ht="17.25" customHeight="1" x14ac:dyDescent="0.3">
      <c r="A188" s="92"/>
      <c r="B188" s="55"/>
      <c r="C188" s="62" t="s">
        <v>51</v>
      </c>
      <c r="D188" s="10" t="s">
        <v>6</v>
      </c>
      <c r="E188" s="11">
        <f t="shared" si="49"/>
        <v>1464979.01</v>
      </c>
      <c r="F188" s="11">
        <f>F189+F190+F191+F192+F193+F194+F195</f>
        <v>0</v>
      </c>
      <c r="G188" s="11">
        <f t="shared" ref="G188:I188" si="50">G189+G190+G191+G192+G193+G194+G195</f>
        <v>1318478.47</v>
      </c>
      <c r="H188" s="11">
        <f t="shared" si="50"/>
        <v>0</v>
      </c>
      <c r="I188" s="11">
        <f t="shared" si="50"/>
        <v>146500.54</v>
      </c>
    </row>
    <row r="189" spans="1:9" ht="17.25" customHeight="1" x14ac:dyDescent="0.3">
      <c r="A189" s="92"/>
      <c r="B189" s="55"/>
      <c r="C189" s="48"/>
      <c r="D189" s="10">
        <v>2019</v>
      </c>
      <c r="E189" s="11">
        <f t="shared" si="49"/>
        <v>0</v>
      </c>
      <c r="F189" s="11">
        <v>0</v>
      </c>
      <c r="G189" s="11">
        <v>0</v>
      </c>
      <c r="H189" s="11">
        <v>0</v>
      </c>
      <c r="I189" s="11">
        <v>0</v>
      </c>
    </row>
    <row r="190" spans="1:9" ht="17.25" customHeight="1" x14ac:dyDescent="0.3">
      <c r="A190" s="92"/>
      <c r="B190" s="55"/>
      <c r="C190" s="48"/>
      <c r="D190" s="10">
        <v>2020</v>
      </c>
      <c r="E190" s="11">
        <f t="shared" si="49"/>
        <v>1464979.01</v>
      </c>
      <c r="F190" s="11">
        <v>0</v>
      </c>
      <c r="G190" s="11">
        <v>1318478.47</v>
      </c>
      <c r="H190" s="11">
        <v>0</v>
      </c>
      <c r="I190" s="11">
        <v>146500.54</v>
      </c>
    </row>
    <row r="191" spans="1:9" ht="17.25" customHeight="1" x14ac:dyDescent="0.3">
      <c r="A191" s="92"/>
      <c r="B191" s="55"/>
      <c r="C191" s="48"/>
      <c r="D191" s="10">
        <v>2021</v>
      </c>
      <c r="E191" s="11">
        <f t="shared" si="49"/>
        <v>0</v>
      </c>
      <c r="F191" s="11">
        <v>0</v>
      </c>
      <c r="G191" s="11">
        <v>0</v>
      </c>
      <c r="H191" s="11">
        <v>0</v>
      </c>
      <c r="I191" s="11">
        <v>0</v>
      </c>
    </row>
    <row r="192" spans="1:9" ht="17.25" customHeight="1" x14ac:dyDescent="0.3">
      <c r="A192" s="92"/>
      <c r="B192" s="55"/>
      <c r="C192" s="48"/>
      <c r="D192" s="10">
        <v>2022</v>
      </c>
      <c r="E192" s="11">
        <f t="shared" si="49"/>
        <v>0</v>
      </c>
      <c r="F192" s="11">
        <v>0</v>
      </c>
      <c r="G192" s="11">
        <v>0</v>
      </c>
      <c r="H192" s="11">
        <v>0</v>
      </c>
      <c r="I192" s="11">
        <v>0</v>
      </c>
    </row>
    <row r="193" spans="1:9" ht="17.25" customHeight="1" x14ac:dyDescent="0.3">
      <c r="A193" s="92"/>
      <c r="B193" s="55"/>
      <c r="C193" s="48"/>
      <c r="D193" s="10">
        <v>2023</v>
      </c>
      <c r="E193" s="11">
        <f t="shared" si="49"/>
        <v>0</v>
      </c>
      <c r="F193" s="11">
        <v>0</v>
      </c>
      <c r="G193" s="11">
        <v>0</v>
      </c>
      <c r="H193" s="11">
        <v>0</v>
      </c>
      <c r="I193" s="11">
        <v>0</v>
      </c>
    </row>
    <row r="194" spans="1:9" ht="17.25" customHeight="1" x14ac:dyDescent="0.3">
      <c r="A194" s="92"/>
      <c r="B194" s="55"/>
      <c r="C194" s="48"/>
      <c r="D194" s="10">
        <v>2024</v>
      </c>
      <c r="E194" s="11">
        <f t="shared" si="49"/>
        <v>0</v>
      </c>
      <c r="F194" s="11">
        <v>0</v>
      </c>
      <c r="G194" s="11">
        <v>0</v>
      </c>
      <c r="H194" s="11">
        <v>0</v>
      </c>
      <c r="I194" s="11">
        <v>0</v>
      </c>
    </row>
    <row r="195" spans="1:9" ht="17.25" customHeight="1" x14ac:dyDescent="0.3">
      <c r="A195" s="92"/>
      <c r="B195" s="55"/>
      <c r="C195" s="51"/>
      <c r="D195" s="10">
        <v>2025</v>
      </c>
      <c r="E195" s="11">
        <f>F195+G195+H195+I195</f>
        <v>0</v>
      </c>
      <c r="F195" s="11">
        <v>0</v>
      </c>
      <c r="G195" s="11">
        <v>0</v>
      </c>
      <c r="H195" s="11">
        <v>0</v>
      </c>
      <c r="I195" s="11">
        <v>0</v>
      </c>
    </row>
    <row r="196" spans="1:9" ht="17.25" customHeight="1" x14ac:dyDescent="0.3">
      <c r="A196" s="92"/>
      <c r="B196" s="55"/>
      <c r="C196" s="62" t="s">
        <v>52</v>
      </c>
      <c r="D196" s="10" t="s">
        <v>6</v>
      </c>
      <c r="E196" s="11">
        <f t="shared" ref="E196:E202" si="51">F196+G196+H196+I196</f>
        <v>1004781.11</v>
      </c>
      <c r="F196" s="11">
        <f>F197+F198+F199+F200+F201+F202+F203</f>
        <v>0</v>
      </c>
      <c r="G196" s="11">
        <f t="shared" ref="G196:I196" si="52">G197+G198+G199+G200+G201+G202+G203</f>
        <v>904301.19</v>
      </c>
      <c r="H196" s="11">
        <f t="shared" si="52"/>
        <v>0</v>
      </c>
      <c r="I196" s="11">
        <f t="shared" si="52"/>
        <v>100479.92</v>
      </c>
    </row>
    <row r="197" spans="1:9" ht="17.25" customHeight="1" x14ac:dyDescent="0.3">
      <c r="A197" s="92"/>
      <c r="B197" s="55"/>
      <c r="C197" s="48"/>
      <c r="D197" s="10">
        <v>2019</v>
      </c>
      <c r="E197" s="11">
        <f t="shared" si="51"/>
        <v>0</v>
      </c>
      <c r="F197" s="11">
        <v>0</v>
      </c>
      <c r="G197" s="11">
        <v>0</v>
      </c>
      <c r="H197" s="11">
        <v>0</v>
      </c>
      <c r="I197" s="11">
        <v>0</v>
      </c>
    </row>
    <row r="198" spans="1:9" ht="17.25" customHeight="1" x14ac:dyDescent="0.3">
      <c r="A198" s="92"/>
      <c r="B198" s="55"/>
      <c r="C198" s="48"/>
      <c r="D198" s="10">
        <v>2020</v>
      </c>
      <c r="E198" s="11">
        <f t="shared" si="51"/>
        <v>1004781.11</v>
      </c>
      <c r="F198" s="11">
        <v>0</v>
      </c>
      <c r="G198" s="11">
        <v>904301.19</v>
      </c>
      <c r="H198" s="11">
        <v>0</v>
      </c>
      <c r="I198" s="11">
        <v>100479.92</v>
      </c>
    </row>
    <row r="199" spans="1:9" ht="17.25" customHeight="1" x14ac:dyDescent="0.3">
      <c r="A199" s="92"/>
      <c r="B199" s="55"/>
      <c r="C199" s="48"/>
      <c r="D199" s="10">
        <v>2021</v>
      </c>
      <c r="E199" s="11">
        <f t="shared" si="51"/>
        <v>0</v>
      </c>
      <c r="F199" s="11">
        <v>0</v>
      </c>
      <c r="G199" s="11">
        <v>0</v>
      </c>
      <c r="H199" s="11">
        <v>0</v>
      </c>
      <c r="I199" s="11">
        <v>0</v>
      </c>
    </row>
    <row r="200" spans="1:9" ht="17.25" customHeight="1" x14ac:dyDescent="0.3">
      <c r="A200" s="92"/>
      <c r="B200" s="55"/>
      <c r="C200" s="48"/>
      <c r="D200" s="10">
        <v>2022</v>
      </c>
      <c r="E200" s="11">
        <f t="shared" si="51"/>
        <v>0</v>
      </c>
      <c r="F200" s="11">
        <v>0</v>
      </c>
      <c r="G200" s="11">
        <v>0</v>
      </c>
      <c r="H200" s="11">
        <v>0</v>
      </c>
      <c r="I200" s="11">
        <v>0</v>
      </c>
    </row>
    <row r="201" spans="1:9" ht="17.25" customHeight="1" x14ac:dyDescent="0.3">
      <c r="A201" s="92"/>
      <c r="B201" s="55"/>
      <c r="C201" s="48"/>
      <c r="D201" s="10">
        <v>2023</v>
      </c>
      <c r="E201" s="11">
        <f t="shared" si="51"/>
        <v>0</v>
      </c>
      <c r="F201" s="11">
        <v>0</v>
      </c>
      <c r="G201" s="11">
        <v>0</v>
      </c>
      <c r="H201" s="11">
        <v>0</v>
      </c>
      <c r="I201" s="11">
        <v>0</v>
      </c>
    </row>
    <row r="202" spans="1:9" ht="17.25" customHeight="1" x14ac:dyDescent="0.3">
      <c r="A202" s="92"/>
      <c r="B202" s="55"/>
      <c r="C202" s="48"/>
      <c r="D202" s="10">
        <v>2024</v>
      </c>
      <c r="E202" s="11">
        <f t="shared" si="51"/>
        <v>0</v>
      </c>
      <c r="F202" s="11">
        <v>0</v>
      </c>
      <c r="G202" s="11">
        <v>0</v>
      </c>
      <c r="H202" s="11">
        <v>0</v>
      </c>
      <c r="I202" s="11">
        <v>0</v>
      </c>
    </row>
    <row r="203" spans="1:9" ht="17.25" customHeight="1" x14ac:dyDescent="0.3">
      <c r="A203" s="92"/>
      <c r="B203" s="55"/>
      <c r="C203" s="51"/>
      <c r="D203" s="10">
        <v>2025</v>
      </c>
      <c r="E203" s="11">
        <f>F203+G203+H203+I203</f>
        <v>0</v>
      </c>
      <c r="F203" s="11">
        <v>0</v>
      </c>
      <c r="G203" s="11">
        <v>0</v>
      </c>
      <c r="H203" s="11">
        <v>0</v>
      </c>
      <c r="I203" s="11">
        <v>0</v>
      </c>
    </row>
    <row r="204" spans="1:9" ht="18" customHeight="1" x14ac:dyDescent="0.3">
      <c r="A204" s="92"/>
      <c r="B204" s="55"/>
      <c r="C204" s="62" t="s">
        <v>53</v>
      </c>
      <c r="D204" s="10" t="s">
        <v>6</v>
      </c>
      <c r="E204" s="11">
        <f>F204+G204+H204+I204</f>
        <v>495351.65</v>
      </c>
      <c r="F204" s="11">
        <f>F205+F206+F207+F208+F209+F210+F211</f>
        <v>0</v>
      </c>
      <c r="G204" s="11">
        <f t="shared" ref="G204:I204" si="53">G205+G206+G207+G208+G209+G210+G211</f>
        <v>445815.59</v>
      </c>
      <c r="H204" s="11">
        <f t="shared" si="53"/>
        <v>0</v>
      </c>
      <c r="I204" s="11">
        <f t="shared" si="53"/>
        <v>49536.06</v>
      </c>
    </row>
    <row r="205" spans="1:9" ht="18" customHeight="1" x14ac:dyDescent="0.3">
      <c r="A205" s="92"/>
      <c r="B205" s="55"/>
      <c r="C205" s="48"/>
      <c r="D205" s="10">
        <v>2019</v>
      </c>
      <c r="E205" s="11">
        <f t="shared" ref="E205:E235" si="54">F205+G205+H205+I205</f>
        <v>0</v>
      </c>
      <c r="F205" s="11">
        <v>0</v>
      </c>
      <c r="G205" s="11">
        <v>0</v>
      </c>
      <c r="H205" s="11">
        <v>0</v>
      </c>
      <c r="I205" s="11">
        <v>0</v>
      </c>
    </row>
    <row r="206" spans="1:9" ht="18" customHeight="1" x14ac:dyDescent="0.3">
      <c r="A206" s="92"/>
      <c r="B206" s="55"/>
      <c r="C206" s="48"/>
      <c r="D206" s="10">
        <v>2020</v>
      </c>
      <c r="E206" s="11">
        <f t="shared" si="54"/>
        <v>495351.65</v>
      </c>
      <c r="F206" s="11">
        <v>0</v>
      </c>
      <c r="G206" s="11">
        <v>445815.59</v>
      </c>
      <c r="H206" s="11">
        <v>0</v>
      </c>
      <c r="I206" s="11">
        <v>49536.06</v>
      </c>
    </row>
    <row r="207" spans="1:9" ht="18" customHeight="1" x14ac:dyDescent="0.3">
      <c r="A207" s="92"/>
      <c r="B207" s="55"/>
      <c r="C207" s="48"/>
      <c r="D207" s="10">
        <v>2021</v>
      </c>
      <c r="E207" s="11">
        <f t="shared" si="54"/>
        <v>0</v>
      </c>
      <c r="F207" s="11">
        <v>0</v>
      </c>
      <c r="G207" s="11">
        <v>0</v>
      </c>
      <c r="H207" s="11">
        <v>0</v>
      </c>
      <c r="I207" s="11">
        <v>0</v>
      </c>
    </row>
    <row r="208" spans="1:9" ht="18" customHeight="1" x14ac:dyDescent="0.3">
      <c r="A208" s="92"/>
      <c r="B208" s="55"/>
      <c r="C208" s="48"/>
      <c r="D208" s="10">
        <v>2022</v>
      </c>
      <c r="E208" s="11">
        <f t="shared" si="54"/>
        <v>0</v>
      </c>
      <c r="F208" s="11">
        <v>0</v>
      </c>
      <c r="G208" s="11">
        <v>0</v>
      </c>
      <c r="H208" s="11">
        <v>0</v>
      </c>
      <c r="I208" s="11">
        <v>0</v>
      </c>
    </row>
    <row r="209" spans="1:9" ht="18" customHeight="1" x14ac:dyDescent="0.3">
      <c r="A209" s="92"/>
      <c r="B209" s="55"/>
      <c r="C209" s="48"/>
      <c r="D209" s="10">
        <v>2023</v>
      </c>
      <c r="E209" s="11">
        <f t="shared" si="54"/>
        <v>0</v>
      </c>
      <c r="F209" s="11">
        <v>0</v>
      </c>
      <c r="G209" s="11">
        <v>0</v>
      </c>
      <c r="H209" s="11">
        <v>0</v>
      </c>
      <c r="I209" s="11">
        <v>0</v>
      </c>
    </row>
    <row r="210" spans="1:9" ht="18" customHeight="1" x14ac:dyDescent="0.3">
      <c r="A210" s="92"/>
      <c r="B210" s="55"/>
      <c r="C210" s="48"/>
      <c r="D210" s="10">
        <v>2024</v>
      </c>
      <c r="E210" s="11">
        <f t="shared" si="54"/>
        <v>0</v>
      </c>
      <c r="F210" s="11">
        <v>0</v>
      </c>
      <c r="G210" s="11">
        <v>0</v>
      </c>
      <c r="H210" s="11">
        <v>0</v>
      </c>
      <c r="I210" s="11">
        <v>0</v>
      </c>
    </row>
    <row r="211" spans="1:9" ht="18" customHeight="1" x14ac:dyDescent="0.3">
      <c r="A211" s="92"/>
      <c r="B211" s="55"/>
      <c r="C211" s="51"/>
      <c r="D211" s="10">
        <v>2025</v>
      </c>
      <c r="E211" s="11">
        <f t="shared" si="54"/>
        <v>0</v>
      </c>
      <c r="F211" s="11">
        <v>0</v>
      </c>
      <c r="G211" s="11">
        <v>0</v>
      </c>
      <c r="H211" s="11">
        <v>0</v>
      </c>
      <c r="I211" s="11">
        <v>0</v>
      </c>
    </row>
    <row r="212" spans="1:9" ht="18" customHeight="1" x14ac:dyDescent="0.3">
      <c r="A212" s="92"/>
      <c r="B212" s="55"/>
      <c r="C212" s="62" t="s">
        <v>54</v>
      </c>
      <c r="D212" s="10" t="s">
        <v>6</v>
      </c>
      <c r="E212" s="11">
        <f t="shared" si="54"/>
        <v>1213806</v>
      </c>
      <c r="F212" s="11">
        <f>F213+F214+F215+F216+F217+F218+F219</f>
        <v>0</v>
      </c>
      <c r="G212" s="11">
        <f t="shared" ref="G212:I212" si="55">G213+G214+G215+G216+G217+G218+G219</f>
        <v>1092423.22</v>
      </c>
      <c r="H212" s="11">
        <f t="shared" si="55"/>
        <v>0</v>
      </c>
      <c r="I212" s="11">
        <f t="shared" si="55"/>
        <v>121382.78</v>
      </c>
    </row>
    <row r="213" spans="1:9" ht="18" customHeight="1" x14ac:dyDescent="0.3">
      <c r="A213" s="92"/>
      <c r="B213" s="55"/>
      <c r="C213" s="48"/>
      <c r="D213" s="10">
        <v>2019</v>
      </c>
      <c r="E213" s="11">
        <f t="shared" si="54"/>
        <v>0</v>
      </c>
      <c r="F213" s="11">
        <v>0</v>
      </c>
      <c r="G213" s="11">
        <v>0</v>
      </c>
      <c r="H213" s="11">
        <v>0</v>
      </c>
      <c r="I213" s="11">
        <v>0</v>
      </c>
    </row>
    <row r="214" spans="1:9" ht="18" customHeight="1" x14ac:dyDescent="0.3">
      <c r="A214" s="92"/>
      <c r="B214" s="55"/>
      <c r="C214" s="48"/>
      <c r="D214" s="10">
        <v>2020</v>
      </c>
      <c r="E214" s="11">
        <f t="shared" si="54"/>
        <v>1213806</v>
      </c>
      <c r="F214" s="11">
        <v>0</v>
      </c>
      <c r="G214" s="11">
        <v>1092423.22</v>
      </c>
      <c r="H214" s="11">
        <v>0</v>
      </c>
      <c r="I214" s="11">
        <v>121382.78</v>
      </c>
    </row>
    <row r="215" spans="1:9" ht="18" customHeight="1" x14ac:dyDescent="0.3">
      <c r="A215" s="92"/>
      <c r="B215" s="55"/>
      <c r="C215" s="48"/>
      <c r="D215" s="10">
        <v>2021</v>
      </c>
      <c r="E215" s="11">
        <f t="shared" si="54"/>
        <v>0</v>
      </c>
      <c r="F215" s="11">
        <v>0</v>
      </c>
      <c r="G215" s="11">
        <v>0</v>
      </c>
      <c r="H215" s="11">
        <v>0</v>
      </c>
      <c r="I215" s="11">
        <v>0</v>
      </c>
    </row>
    <row r="216" spans="1:9" ht="18" customHeight="1" x14ac:dyDescent="0.3">
      <c r="A216" s="92"/>
      <c r="B216" s="55"/>
      <c r="C216" s="48"/>
      <c r="D216" s="10">
        <v>2022</v>
      </c>
      <c r="E216" s="11">
        <f t="shared" si="54"/>
        <v>0</v>
      </c>
      <c r="F216" s="11">
        <v>0</v>
      </c>
      <c r="G216" s="11">
        <v>0</v>
      </c>
      <c r="H216" s="11">
        <v>0</v>
      </c>
      <c r="I216" s="11">
        <v>0</v>
      </c>
    </row>
    <row r="217" spans="1:9" ht="18" customHeight="1" x14ac:dyDescent="0.3">
      <c r="A217" s="92"/>
      <c r="B217" s="55"/>
      <c r="C217" s="48"/>
      <c r="D217" s="10">
        <v>2023</v>
      </c>
      <c r="E217" s="11">
        <f t="shared" si="54"/>
        <v>0</v>
      </c>
      <c r="F217" s="11">
        <v>0</v>
      </c>
      <c r="G217" s="11">
        <v>0</v>
      </c>
      <c r="H217" s="11">
        <v>0</v>
      </c>
      <c r="I217" s="11">
        <v>0</v>
      </c>
    </row>
    <row r="218" spans="1:9" ht="18" customHeight="1" x14ac:dyDescent="0.3">
      <c r="A218" s="92"/>
      <c r="B218" s="55"/>
      <c r="C218" s="48"/>
      <c r="D218" s="10">
        <v>2024</v>
      </c>
      <c r="E218" s="11">
        <f t="shared" si="54"/>
        <v>0</v>
      </c>
      <c r="F218" s="11">
        <v>0</v>
      </c>
      <c r="G218" s="11">
        <v>0</v>
      </c>
      <c r="H218" s="11">
        <v>0</v>
      </c>
      <c r="I218" s="11">
        <v>0</v>
      </c>
    </row>
    <row r="219" spans="1:9" ht="18" customHeight="1" x14ac:dyDescent="0.3">
      <c r="A219" s="92"/>
      <c r="B219" s="55"/>
      <c r="C219" s="51"/>
      <c r="D219" s="10">
        <v>2025</v>
      </c>
      <c r="E219" s="11">
        <f t="shared" si="54"/>
        <v>0</v>
      </c>
      <c r="F219" s="11">
        <v>0</v>
      </c>
      <c r="G219" s="11">
        <v>0</v>
      </c>
      <c r="H219" s="11">
        <v>0</v>
      </c>
      <c r="I219" s="11">
        <v>0</v>
      </c>
    </row>
    <row r="220" spans="1:9" ht="18" customHeight="1" x14ac:dyDescent="0.3">
      <c r="A220" s="92"/>
      <c r="B220" s="55"/>
      <c r="C220" s="62" t="s">
        <v>55</v>
      </c>
      <c r="D220" s="10" t="s">
        <v>6</v>
      </c>
      <c r="E220" s="11">
        <f t="shared" si="54"/>
        <v>323006.41000000003</v>
      </c>
      <c r="F220" s="11">
        <f>F221+F222+F223+F224+F225+F226+F227</f>
        <v>0</v>
      </c>
      <c r="G220" s="11">
        <f t="shared" ref="G220:I220" si="56">G221+G222+G223+G224+G225+G226+G227</f>
        <v>290705.77</v>
      </c>
      <c r="H220" s="11">
        <f t="shared" si="56"/>
        <v>0</v>
      </c>
      <c r="I220" s="11">
        <f t="shared" si="56"/>
        <v>32300.639999999999</v>
      </c>
    </row>
    <row r="221" spans="1:9" ht="18" customHeight="1" x14ac:dyDescent="0.3">
      <c r="A221" s="92"/>
      <c r="B221" s="55"/>
      <c r="C221" s="99"/>
      <c r="D221" s="10">
        <v>2019</v>
      </c>
      <c r="E221" s="11">
        <f t="shared" si="54"/>
        <v>0</v>
      </c>
      <c r="F221" s="11">
        <v>0</v>
      </c>
      <c r="G221" s="11">
        <v>0</v>
      </c>
      <c r="H221" s="11">
        <v>0</v>
      </c>
      <c r="I221" s="11">
        <v>0</v>
      </c>
    </row>
    <row r="222" spans="1:9" ht="18" customHeight="1" x14ac:dyDescent="0.3">
      <c r="A222" s="92"/>
      <c r="B222" s="55"/>
      <c r="C222" s="99"/>
      <c r="D222" s="10">
        <v>2020</v>
      </c>
      <c r="E222" s="11">
        <f t="shared" si="54"/>
        <v>0</v>
      </c>
      <c r="F222" s="11">
        <v>0</v>
      </c>
      <c r="G222" s="11">
        <v>0</v>
      </c>
      <c r="H222" s="11">
        <v>0</v>
      </c>
      <c r="I222" s="11">
        <v>0</v>
      </c>
    </row>
    <row r="223" spans="1:9" ht="18" customHeight="1" x14ac:dyDescent="0.3">
      <c r="A223" s="92"/>
      <c r="B223" s="55"/>
      <c r="C223" s="99"/>
      <c r="D223" s="10">
        <v>2021</v>
      </c>
      <c r="E223" s="11">
        <f t="shared" si="54"/>
        <v>323006.41000000003</v>
      </c>
      <c r="F223" s="11">
        <v>0</v>
      </c>
      <c r="G223" s="11">
        <v>290705.77</v>
      </c>
      <c r="H223" s="11">
        <v>0</v>
      </c>
      <c r="I223" s="11">
        <v>32300.639999999999</v>
      </c>
    </row>
    <row r="224" spans="1:9" ht="18" customHeight="1" x14ac:dyDescent="0.3">
      <c r="A224" s="92"/>
      <c r="B224" s="55"/>
      <c r="C224" s="99"/>
      <c r="D224" s="10">
        <v>2022</v>
      </c>
      <c r="E224" s="11">
        <f t="shared" si="54"/>
        <v>0</v>
      </c>
      <c r="F224" s="11">
        <v>0</v>
      </c>
      <c r="G224" s="11">
        <v>0</v>
      </c>
      <c r="H224" s="11">
        <v>0</v>
      </c>
      <c r="I224" s="11">
        <v>0</v>
      </c>
    </row>
    <row r="225" spans="1:9" ht="18" customHeight="1" x14ac:dyDescent="0.3">
      <c r="A225" s="92"/>
      <c r="B225" s="55"/>
      <c r="C225" s="99"/>
      <c r="D225" s="10">
        <v>2023</v>
      </c>
      <c r="E225" s="11">
        <f t="shared" si="54"/>
        <v>0</v>
      </c>
      <c r="F225" s="11">
        <v>0</v>
      </c>
      <c r="G225" s="11">
        <v>0</v>
      </c>
      <c r="H225" s="11">
        <v>0</v>
      </c>
      <c r="I225" s="11">
        <v>0</v>
      </c>
    </row>
    <row r="226" spans="1:9" ht="18" customHeight="1" x14ac:dyDescent="0.3">
      <c r="A226" s="92"/>
      <c r="B226" s="55"/>
      <c r="C226" s="99"/>
      <c r="D226" s="10">
        <v>2024</v>
      </c>
      <c r="E226" s="11">
        <f t="shared" si="54"/>
        <v>0</v>
      </c>
      <c r="F226" s="11">
        <v>0</v>
      </c>
      <c r="G226" s="11">
        <v>0</v>
      </c>
      <c r="H226" s="11">
        <v>0</v>
      </c>
      <c r="I226" s="11">
        <v>0</v>
      </c>
    </row>
    <row r="227" spans="1:9" ht="18" customHeight="1" x14ac:dyDescent="0.3">
      <c r="A227" s="92"/>
      <c r="B227" s="55"/>
      <c r="C227" s="70"/>
      <c r="D227" s="10">
        <v>2025</v>
      </c>
      <c r="E227" s="11">
        <f t="shared" si="54"/>
        <v>0</v>
      </c>
      <c r="F227" s="11">
        <v>0</v>
      </c>
      <c r="G227" s="11">
        <v>0</v>
      </c>
      <c r="H227" s="11">
        <v>0</v>
      </c>
      <c r="I227" s="11">
        <v>0</v>
      </c>
    </row>
    <row r="228" spans="1:9" ht="16.5" customHeight="1" x14ac:dyDescent="0.3">
      <c r="A228" s="92"/>
      <c r="B228" s="55"/>
      <c r="C228" s="62" t="s">
        <v>56</v>
      </c>
      <c r="D228" s="10" t="s">
        <v>6</v>
      </c>
      <c r="E228" s="11">
        <f t="shared" si="54"/>
        <v>11293914.58</v>
      </c>
      <c r="F228" s="11">
        <f>F229+F230+F231+F232+F233+F234+F235</f>
        <v>0</v>
      </c>
      <c r="G228" s="11">
        <f t="shared" ref="G228:I228" si="57">G229+G230+G231+G232+G233+G234+G235</f>
        <v>10164521.1</v>
      </c>
      <c r="H228" s="11">
        <f t="shared" si="57"/>
        <v>0</v>
      </c>
      <c r="I228" s="11">
        <f t="shared" si="57"/>
        <v>1129393.48</v>
      </c>
    </row>
    <row r="229" spans="1:9" ht="16.5" customHeight="1" x14ac:dyDescent="0.3">
      <c r="A229" s="92"/>
      <c r="B229" s="55"/>
      <c r="C229" s="80"/>
      <c r="D229" s="10">
        <v>2019</v>
      </c>
      <c r="E229" s="11">
        <f t="shared" si="54"/>
        <v>0</v>
      </c>
      <c r="F229" s="11">
        <v>0</v>
      </c>
      <c r="G229" s="11">
        <v>0</v>
      </c>
      <c r="H229" s="11">
        <v>0</v>
      </c>
      <c r="I229" s="11">
        <v>0</v>
      </c>
    </row>
    <row r="230" spans="1:9" ht="16.5" customHeight="1" x14ac:dyDescent="0.3">
      <c r="A230" s="92"/>
      <c r="B230" s="55"/>
      <c r="C230" s="80"/>
      <c r="D230" s="10">
        <v>2020</v>
      </c>
      <c r="E230" s="11">
        <f t="shared" si="54"/>
        <v>0</v>
      </c>
      <c r="F230" s="11">
        <v>0</v>
      </c>
      <c r="G230" s="11">
        <v>0</v>
      </c>
      <c r="H230" s="11">
        <v>0</v>
      </c>
      <c r="I230" s="11">
        <v>0</v>
      </c>
    </row>
    <row r="231" spans="1:9" ht="16.5" customHeight="1" x14ac:dyDescent="0.3">
      <c r="A231" s="92"/>
      <c r="B231" s="55"/>
      <c r="C231" s="80"/>
      <c r="D231" s="10">
        <v>2021</v>
      </c>
      <c r="E231" s="11">
        <f t="shared" si="54"/>
        <v>0</v>
      </c>
      <c r="F231" s="11">
        <v>0</v>
      </c>
      <c r="G231" s="11">
        <v>0</v>
      </c>
      <c r="H231" s="11">
        <v>0</v>
      </c>
      <c r="I231" s="11">
        <v>0</v>
      </c>
    </row>
    <row r="232" spans="1:9" ht="16.5" customHeight="1" x14ac:dyDescent="0.3">
      <c r="A232" s="92"/>
      <c r="B232" s="55"/>
      <c r="C232" s="80"/>
      <c r="D232" s="10">
        <v>2022</v>
      </c>
      <c r="E232" s="11">
        <f t="shared" si="54"/>
        <v>11293914.58</v>
      </c>
      <c r="F232" s="11">
        <v>0</v>
      </c>
      <c r="G232" s="11">
        <v>10164521.1</v>
      </c>
      <c r="H232" s="11">
        <v>0</v>
      </c>
      <c r="I232" s="11">
        <v>1129393.48</v>
      </c>
    </row>
    <row r="233" spans="1:9" ht="16.5" customHeight="1" x14ac:dyDescent="0.3">
      <c r="A233" s="92"/>
      <c r="B233" s="55"/>
      <c r="C233" s="80"/>
      <c r="D233" s="10">
        <v>2023</v>
      </c>
      <c r="E233" s="11">
        <f t="shared" si="54"/>
        <v>0</v>
      </c>
      <c r="F233" s="11">
        <v>0</v>
      </c>
      <c r="G233" s="11">
        <v>0</v>
      </c>
      <c r="H233" s="11">
        <v>0</v>
      </c>
      <c r="I233" s="11">
        <v>0</v>
      </c>
    </row>
    <row r="234" spans="1:9" ht="16.5" customHeight="1" x14ac:dyDescent="0.3">
      <c r="A234" s="92"/>
      <c r="B234" s="55"/>
      <c r="C234" s="80"/>
      <c r="D234" s="10">
        <v>2024</v>
      </c>
      <c r="E234" s="11">
        <f t="shared" si="54"/>
        <v>0</v>
      </c>
      <c r="F234" s="11">
        <v>0</v>
      </c>
      <c r="G234" s="11">
        <v>0</v>
      </c>
      <c r="H234" s="11">
        <v>0</v>
      </c>
      <c r="I234" s="11">
        <v>0</v>
      </c>
    </row>
    <row r="235" spans="1:9" ht="16.5" customHeight="1" x14ac:dyDescent="0.3">
      <c r="A235" s="92"/>
      <c r="B235" s="55"/>
      <c r="C235" s="70"/>
      <c r="D235" s="10">
        <v>2025</v>
      </c>
      <c r="E235" s="11">
        <f t="shared" si="54"/>
        <v>0</v>
      </c>
      <c r="F235" s="11">
        <v>0</v>
      </c>
      <c r="G235" s="11">
        <v>0</v>
      </c>
      <c r="H235" s="11">
        <v>0</v>
      </c>
      <c r="I235" s="11">
        <v>0</v>
      </c>
    </row>
    <row r="236" spans="1:9" ht="16.5" customHeight="1" x14ac:dyDescent="0.3">
      <c r="A236" s="92"/>
      <c r="B236" s="55"/>
      <c r="C236" s="62" t="s">
        <v>57</v>
      </c>
      <c r="D236" s="10" t="s">
        <v>6</v>
      </c>
      <c r="E236" s="11">
        <f>F236+G236+H236+I236</f>
        <v>2773345.92</v>
      </c>
      <c r="F236" s="11">
        <f>F237+F238+F239+F240+F241+F242+F243</f>
        <v>0</v>
      </c>
      <c r="G236" s="11">
        <f t="shared" ref="G236:I236" si="58">G237+G238+G239+G240+G241+G242+G243</f>
        <v>2496010.83</v>
      </c>
      <c r="H236" s="11">
        <f t="shared" si="58"/>
        <v>0</v>
      </c>
      <c r="I236" s="11">
        <f t="shared" si="58"/>
        <v>277335.09000000003</v>
      </c>
    </row>
    <row r="237" spans="1:9" ht="16.5" customHeight="1" x14ac:dyDescent="0.3">
      <c r="A237" s="92"/>
      <c r="B237" s="55"/>
      <c r="C237" s="80"/>
      <c r="D237" s="10">
        <v>2019</v>
      </c>
      <c r="E237" s="11">
        <f t="shared" ref="E237:E241" si="59">F237+G237+H237+I237</f>
        <v>0</v>
      </c>
      <c r="F237" s="11">
        <v>0</v>
      </c>
      <c r="G237" s="11">
        <v>0</v>
      </c>
      <c r="H237" s="11">
        <v>0</v>
      </c>
      <c r="I237" s="11">
        <v>0</v>
      </c>
    </row>
    <row r="238" spans="1:9" ht="16.5" customHeight="1" x14ac:dyDescent="0.3">
      <c r="A238" s="92"/>
      <c r="B238" s="55"/>
      <c r="C238" s="80"/>
      <c r="D238" s="10">
        <v>2020</v>
      </c>
      <c r="E238" s="11">
        <f t="shared" si="59"/>
        <v>0</v>
      </c>
      <c r="F238" s="11">
        <v>0</v>
      </c>
      <c r="G238" s="11">
        <v>0</v>
      </c>
      <c r="H238" s="11">
        <v>0</v>
      </c>
      <c r="I238" s="11">
        <v>0</v>
      </c>
    </row>
    <row r="239" spans="1:9" ht="16.5" customHeight="1" x14ac:dyDescent="0.3">
      <c r="A239" s="92"/>
      <c r="B239" s="55"/>
      <c r="C239" s="80"/>
      <c r="D239" s="10">
        <v>2021</v>
      </c>
      <c r="E239" s="11">
        <f t="shared" si="59"/>
        <v>0</v>
      </c>
      <c r="F239" s="11">
        <v>0</v>
      </c>
      <c r="G239" s="11">
        <v>0</v>
      </c>
      <c r="H239" s="11">
        <v>0</v>
      </c>
      <c r="I239" s="11">
        <v>0</v>
      </c>
    </row>
    <row r="240" spans="1:9" ht="16.5" customHeight="1" x14ac:dyDescent="0.3">
      <c r="A240" s="92"/>
      <c r="B240" s="55"/>
      <c r="C240" s="80"/>
      <c r="D240" s="10">
        <v>2022</v>
      </c>
      <c r="E240" s="11">
        <f t="shared" si="59"/>
        <v>2773345.92</v>
      </c>
      <c r="F240" s="11">
        <v>0</v>
      </c>
      <c r="G240" s="11">
        <v>2496010.83</v>
      </c>
      <c r="H240" s="11">
        <v>0</v>
      </c>
      <c r="I240" s="11">
        <v>277335.09000000003</v>
      </c>
    </row>
    <row r="241" spans="1:9" ht="16.5" customHeight="1" x14ac:dyDescent="0.3">
      <c r="A241" s="92"/>
      <c r="B241" s="55"/>
      <c r="C241" s="80"/>
      <c r="D241" s="10">
        <v>2023</v>
      </c>
      <c r="E241" s="11">
        <f t="shared" si="59"/>
        <v>0</v>
      </c>
      <c r="F241" s="11">
        <v>0</v>
      </c>
      <c r="G241" s="11">
        <v>0</v>
      </c>
      <c r="H241" s="11">
        <v>0</v>
      </c>
      <c r="I241" s="11">
        <v>0</v>
      </c>
    </row>
    <row r="242" spans="1:9" ht="16.5" customHeight="1" x14ac:dyDescent="0.3">
      <c r="A242" s="92"/>
      <c r="B242" s="55"/>
      <c r="C242" s="80"/>
      <c r="D242" s="10">
        <v>2024</v>
      </c>
      <c r="E242" s="11">
        <f>F242+G242+H242+I242</f>
        <v>0</v>
      </c>
      <c r="F242" s="11">
        <v>0</v>
      </c>
      <c r="G242" s="11">
        <v>0</v>
      </c>
      <c r="H242" s="11">
        <v>0</v>
      </c>
      <c r="I242" s="11">
        <v>0</v>
      </c>
    </row>
    <row r="243" spans="1:9" ht="16.5" customHeight="1" x14ac:dyDescent="0.3">
      <c r="A243" s="92"/>
      <c r="B243" s="55"/>
      <c r="C243" s="70"/>
      <c r="D243" s="10">
        <v>2025</v>
      </c>
      <c r="E243" s="11">
        <f>F243+G243+H243+I243</f>
        <v>0</v>
      </c>
      <c r="F243" s="11">
        <v>0</v>
      </c>
      <c r="G243" s="11">
        <v>0</v>
      </c>
      <c r="H243" s="11">
        <v>0</v>
      </c>
      <c r="I243" s="11">
        <v>0</v>
      </c>
    </row>
    <row r="244" spans="1:9" ht="17.25" customHeight="1" x14ac:dyDescent="0.3">
      <c r="A244" s="92"/>
      <c r="B244" s="55"/>
      <c r="C244" s="62" t="s">
        <v>58</v>
      </c>
      <c r="D244" s="10" t="s">
        <v>6</v>
      </c>
      <c r="E244" s="11">
        <f t="shared" ref="E244:E250" si="60">F244+G244+H244+I244</f>
        <v>499935.89999999997</v>
      </c>
      <c r="F244" s="11">
        <f>F245+F246+F247+F248+F249+F250+F251</f>
        <v>0</v>
      </c>
      <c r="G244" s="11">
        <f t="shared" ref="G244:I244" si="61">G245+G246+G247+G248+G249+G250+G251</f>
        <v>449942.22</v>
      </c>
      <c r="H244" s="11">
        <f t="shared" si="61"/>
        <v>0</v>
      </c>
      <c r="I244" s="11">
        <f t="shared" si="61"/>
        <v>49993.68</v>
      </c>
    </row>
    <row r="245" spans="1:9" ht="17.25" customHeight="1" x14ac:dyDescent="0.3">
      <c r="A245" s="92"/>
      <c r="B245" s="55"/>
      <c r="C245" s="80"/>
      <c r="D245" s="10">
        <v>2019</v>
      </c>
      <c r="E245" s="11">
        <f t="shared" si="60"/>
        <v>0</v>
      </c>
      <c r="F245" s="11">
        <v>0</v>
      </c>
      <c r="G245" s="11">
        <v>0</v>
      </c>
      <c r="H245" s="11">
        <v>0</v>
      </c>
      <c r="I245" s="11">
        <v>0</v>
      </c>
    </row>
    <row r="246" spans="1:9" ht="17.25" customHeight="1" x14ac:dyDescent="0.3">
      <c r="A246" s="92"/>
      <c r="B246" s="55"/>
      <c r="C246" s="80"/>
      <c r="D246" s="10">
        <v>2020</v>
      </c>
      <c r="E246" s="11">
        <f t="shared" si="60"/>
        <v>0</v>
      </c>
      <c r="F246" s="11">
        <v>0</v>
      </c>
      <c r="G246" s="11">
        <v>0</v>
      </c>
      <c r="H246" s="11">
        <v>0</v>
      </c>
      <c r="I246" s="11">
        <v>0</v>
      </c>
    </row>
    <row r="247" spans="1:9" ht="17.25" customHeight="1" x14ac:dyDescent="0.3">
      <c r="A247" s="92"/>
      <c r="B247" s="55"/>
      <c r="C247" s="80"/>
      <c r="D247" s="10">
        <v>2021</v>
      </c>
      <c r="E247" s="11">
        <f t="shared" si="60"/>
        <v>0</v>
      </c>
      <c r="F247" s="11">
        <v>0</v>
      </c>
      <c r="G247" s="11">
        <v>0</v>
      </c>
      <c r="H247" s="11">
        <v>0</v>
      </c>
      <c r="I247" s="11">
        <v>0</v>
      </c>
    </row>
    <row r="248" spans="1:9" ht="17.25" customHeight="1" x14ac:dyDescent="0.3">
      <c r="A248" s="92"/>
      <c r="B248" s="55"/>
      <c r="C248" s="80"/>
      <c r="D248" s="10">
        <v>2022</v>
      </c>
      <c r="E248" s="11">
        <f t="shared" si="60"/>
        <v>499935.89999999997</v>
      </c>
      <c r="F248" s="11">
        <v>0</v>
      </c>
      <c r="G248" s="11">
        <v>449942.22</v>
      </c>
      <c r="H248" s="11">
        <v>0</v>
      </c>
      <c r="I248" s="11">
        <v>49993.68</v>
      </c>
    </row>
    <row r="249" spans="1:9" ht="17.25" customHeight="1" x14ac:dyDescent="0.3">
      <c r="A249" s="92"/>
      <c r="B249" s="55"/>
      <c r="C249" s="80"/>
      <c r="D249" s="10">
        <v>2023</v>
      </c>
      <c r="E249" s="11">
        <f t="shared" si="60"/>
        <v>0</v>
      </c>
      <c r="F249" s="11">
        <v>0</v>
      </c>
      <c r="G249" s="11">
        <v>0</v>
      </c>
      <c r="H249" s="11">
        <v>0</v>
      </c>
      <c r="I249" s="11">
        <v>0</v>
      </c>
    </row>
    <row r="250" spans="1:9" ht="17.25" customHeight="1" x14ac:dyDescent="0.3">
      <c r="A250" s="92"/>
      <c r="B250" s="55"/>
      <c r="C250" s="80"/>
      <c r="D250" s="10">
        <v>2024</v>
      </c>
      <c r="E250" s="11">
        <f t="shared" si="60"/>
        <v>0</v>
      </c>
      <c r="F250" s="11">
        <v>0</v>
      </c>
      <c r="G250" s="11">
        <v>0</v>
      </c>
      <c r="H250" s="11">
        <v>0</v>
      </c>
      <c r="I250" s="11">
        <v>0</v>
      </c>
    </row>
    <row r="251" spans="1:9" ht="17.25" customHeight="1" x14ac:dyDescent="0.3">
      <c r="A251" s="92"/>
      <c r="B251" s="55"/>
      <c r="C251" s="70"/>
      <c r="D251" s="10">
        <v>2025</v>
      </c>
      <c r="E251" s="11">
        <f>F251+G251+H251+I251</f>
        <v>0</v>
      </c>
      <c r="F251" s="11">
        <v>0</v>
      </c>
      <c r="G251" s="11">
        <v>0</v>
      </c>
      <c r="H251" s="11">
        <v>0</v>
      </c>
      <c r="I251" s="11">
        <v>0</v>
      </c>
    </row>
    <row r="252" spans="1:9" ht="24" customHeight="1" x14ac:dyDescent="0.3">
      <c r="A252" s="92"/>
      <c r="B252" s="55"/>
      <c r="C252" s="94" t="s">
        <v>67</v>
      </c>
      <c r="D252" s="10" t="s">
        <v>6</v>
      </c>
      <c r="E252" s="11">
        <f t="shared" ref="E252:E267" si="62">F252+G252+H252+I252</f>
        <v>1780000</v>
      </c>
      <c r="F252" s="11">
        <f>F253+F254+F255+F256+F257+F258+F259</f>
        <v>0</v>
      </c>
      <c r="G252" s="11">
        <f t="shared" ref="G252" si="63">G253+G254+G255+G256+G257+G258+G259</f>
        <v>1780000</v>
      </c>
      <c r="H252" s="11">
        <v>0</v>
      </c>
      <c r="I252" s="11">
        <v>0</v>
      </c>
    </row>
    <row r="253" spans="1:9" ht="24" customHeight="1" x14ac:dyDescent="0.3">
      <c r="A253" s="92"/>
      <c r="B253" s="55"/>
      <c r="C253" s="97"/>
      <c r="D253" s="10">
        <v>2019</v>
      </c>
      <c r="E253" s="11">
        <f t="shared" si="62"/>
        <v>0</v>
      </c>
      <c r="F253" s="11">
        <v>0</v>
      </c>
      <c r="G253" s="11">
        <v>0</v>
      </c>
      <c r="H253" s="11">
        <v>0</v>
      </c>
      <c r="I253" s="11">
        <v>0</v>
      </c>
    </row>
    <row r="254" spans="1:9" ht="24" customHeight="1" x14ac:dyDescent="0.3">
      <c r="A254" s="92"/>
      <c r="B254" s="55"/>
      <c r="C254" s="97"/>
      <c r="D254" s="10">
        <v>2020</v>
      </c>
      <c r="E254" s="11">
        <f t="shared" si="62"/>
        <v>0</v>
      </c>
      <c r="F254" s="11">
        <v>0</v>
      </c>
      <c r="G254" s="11">
        <v>0</v>
      </c>
      <c r="H254" s="11">
        <v>0</v>
      </c>
      <c r="I254" s="11">
        <v>0</v>
      </c>
    </row>
    <row r="255" spans="1:9" ht="24" customHeight="1" x14ac:dyDescent="0.3">
      <c r="A255" s="92"/>
      <c r="B255" s="55"/>
      <c r="C255" s="97"/>
      <c r="D255" s="10">
        <v>2021</v>
      </c>
      <c r="E255" s="11">
        <f t="shared" si="62"/>
        <v>0</v>
      </c>
      <c r="F255" s="11">
        <v>0</v>
      </c>
      <c r="G255" s="11">
        <v>0</v>
      </c>
      <c r="H255" s="11">
        <v>0</v>
      </c>
      <c r="I255" s="11">
        <v>0</v>
      </c>
    </row>
    <row r="256" spans="1:9" ht="24" customHeight="1" x14ac:dyDescent="0.3">
      <c r="A256" s="92"/>
      <c r="B256" s="55"/>
      <c r="C256" s="97"/>
      <c r="D256" s="10">
        <v>2022</v>
      </c>
      <c r="E256" s="11">
        <f t="shared" si="62"/>
        <v>0</v>
      </c>
      <c r="F256" s="11">
        <v>0</v>
      </c>
      <c r="G256" s="11">
        <v>0</v>
      </c>
      <c r="H256" s="11">
        <v>0</v>
      </c>
      <c r="I256" s="11">
        <v>0</v>
      </c>
    </row>
    <row r="257" spans="1:9" ht="24" customHeight="1" x14ac:dyDescent="0.3">
      <c r="A257" s="92"/>
      <c r="B257" s="55"/>
      <c r="C257" s="97"/>
      <c r="D257" s="10">
        <v>2023</v>
      </c>
      <c r="E257" s="11">
        <f t="shared" si="62"/>
        <v>1780000</v>
      </c>
      <c r="F257" s="11">
        <v>0</v>
      </c>
      <c r="G257" s="11">
        <v>1780000</v>
      </c>
      <c r="H257" s="11">
        <v>0</v>
      </c>
      <c r="I257" s="11">
        <v>0</v>
      </c>
    </row>
    <row r="258" spans="1:9" ht="24" customHeight="1" x14ac:dyDescent="0.3">
      <c r="A258" s="92"/>
      <c r="B258" s="55"/>
      <c r="C258" s="97"/>
      <c r="D258" s="10">
        <v>2024</v>
      </c>
      <c r="E258" s="11">
        <f t="shared" si="62"/>
        <v>0</v>
      </c>
      <c r="F258" s="11">
        <v>0</v>
      </c>
      <c r="G258" s="11">
        <v>0</v>
      </c>
      <c r="H258" s="11">
        <v>0</v>
      </c>
      <c r="I258" s="11">
        <v>0</v>
      </c>
    </row>
    <row r="259" spans="1:9" ht="24" customHeight="1" x14ac:dyDescent="0.3">
      <c r="A259" s="92"/>
      <c r="B259" s="55"/>
      <c r="C259" s="98"/>
      <c r="D259" s="10">
        <v>2025</v>
      </c>
      <c r="E259" s="11">
        <f t="shared" si="62"/>
        <v>0</v>
      </c>
      <c r="F259" s="11">
        <v>0</v>
      </c>
      <c r="G259" s="11">
        <v>0</v>
      </c>
      <c r="H259" s="11">
        <v>0</v>
      </c>
      <c r="I259" s="11">
        <v>0</v>
      </c>
    </row>
    <row r="260" spans="1:9" ht="24" customHeight="1" x14ac:dyDescent="0.3">
      <c r="A260" s="92"/>
      <c r="B260" s="55"/>
      <c r="C260" s="94" t="s">
        <v>68</v>
      </c>
      <c r="D260" s="10" t="s">
        <v>6</v>
      </c>
      <c r="E260" s="11">
        <f t="shared" si="62"/>
        <v>1780000</v>
      </c>
      <c r="F260" s="11">
        <f>F261+F262+F263+F264+F265+F266+F267</f>
        <v>0</v>
      </c>
      <c r="G260" s="11">
        <f t="shared" ref="G260:I260" si="64">G261+G262+G263+G264+G265+G266+G267</f>
        <v>1780000</v>
      </c>
      <c r="H260" s="11">
        <f t="shared" si="64"/>
        <v>0</v>
      </c>
      <c r="I260" s="11">
        <f t="shared" si="64"/>
        <v>0</v>
      </c>
    </row>
    <row r="261" spans="1:9" ht="24" customHeight="1" x14ac:dyDescent="0.3">
      <c r="A261" s="92"/>
      <c r="B261" s="55"/>
      <c r="C261" s="97"/>
      <c r="D261" s="10">
        <v>2019</v>
      </c>
      <c r="E261" s="11">
        <f t="shared" si="62"/>
        <v>0</v>
      </c>
      <c r="F261" s="11">
        <v>0</v>
      </c>
      <c r="G261" s="11">
        <v>0</v>
      </c>
      <c r="H261" s="11">
        <v>0</v>
      </c>
      <c r="I261" s="11">
        <v>0</v>
      </c>
    </row>
    <row r="262" spans="1:9" ht="24" customHeight="1" x14ac:dyDescent="0.3">
      <c r="A262" s="92"/>
      <c r="B262" s="55"/>
      <c r="C262" s="97"/>
      <c r="D262" s="10">
        <v>2020</v>
      </c>
      <c r="E262" s="11">
        <f t="shared" si="62"/>
        <v>0</v>
      </c>
      <c r="F262" s="11">
        <v>0</v>
      </c>
      <c r="G262" s="11">
        <v>0</v>
      </c>
      <c r="H262" s="11">
        <v>0</v>
      </c>
      <c r="I262" s="11">
        <v>0</v>
      </c>
    </row>
    <row r="263" spans="1:9" ht="24" customHeight="1" x14ac:dyDescent="0.3">
      <c r="A263" s="92"/>
      <c r="B263" s="55"/>
      <c r="C263" s="97"/>
      <c r="D263" s="10">
        <v>2021</v>
      </c>
      <c r="E263" s="11">
        <f t="shared" si="62"/>
        <v>0</v>
      </c>
      <c r="F263" s="11">
        <v>0</v>
      </c>
      <c r="G263" s="11">
        <v>0</v>
      </c>
      <c r="H263" s="11">
        <v>0</v>
      </c>
      <c r="I263" s="11">
        <v>0</v>
      </c>
    </row>
    <row r="264" spans="1:9" ht="29.25" customHeight="1" x14ac:dyDescent="0.3">
      <c r="A264" s="92"/>
      <c r="B264" s="55"/>
      <c r="C264" s="97"/>
      <c r="D264" s="10">
        <v>2022</v>
      </c>
      <c r="E264" s="11">
        <f t="shared" si="62"/>
        <v>0</v>
      </c>
      <c r="F264" s="11">
        <v>0</v>
      </c>
      <c r="G264" s="11">
        <v>0</v>
      </c>
      <c r="H264" s="11">
        <v>0</v>
      </c>
      <c r="I264" s="11">
        <v>0</v>
      </c>
    </row>
    <row r="265" spans="1:9" ht="22.5" customHeight="1" x14ac:dyDescent="0.3">
      <c r="A265" s="92"/>
      <c r="B265" s="55"/>
      <c r="C265" s="97"/>
      <c r="D265" s="10">
        <v>2023</v>
      </c>
      <c r="E265" s="11">
        <f t="shared" si="62"/>
        <v>1780000</v>
      </c>
      <c r="F265" s="11">
        <v>0</v>
      </c>
      <c r="G265" s="11">
        <v>1780000</v>
      </c>
      <c r="H265" s="11">
        <v>0</v>
      </c>
      <c r="I265" s="11">
        <v>0</v>
      </c>
    </row>
    <row r="266" spans="1:9" ht="30" customHeight="1" x14ac:dyDescent="0.3">
      <c r="A266" s="92"/>
      <c r="B266" s="55"/>
      <c r="C266" s="97"/>
      <c r="D266" s="10">
        <v>2024</v>
      </c>
      <c r="E266" s="11">
        <f t="shared" si="62"/>
        <v>0</v>
      </c>
      <c r="F266" s="11">
        <v>0</v>
      </c>
      <c r="G266" s="11">
        <v>0</v>
      </c>
      <c r="H266" s="11">
        <v>0</v>
      </c>
      <c r="I266" s="11">
        <v>0</v>
      </c>
    </row>
    <row r="267" spans="1:9" ht="29.25" customHeight="1" x14ac:dyDescent="0.3">
      <c r="A267" s="92"/>
      <c r="B267" s="55"/>
      <c r="C267" s="98"/>
      <c r="D267" s="10">
        <v>2025</v>
      </c>
      <c r="E267" s="11">
        <f t="shared" si="62"/>
        <v>0</v>
      </c>
      <c r="F267" s="11">
        <v>0</v>
      </c>
      <c r="G267" s="11">
        <v>0</v>
      </c>
      <c r="H267" s="11">
        <v>0</v>
      </c>
      <c r="I267" s="11">
        <v>0</v>
      </c>
    </row>
    <row r="268" spans="1:9" ht="24" customHeight="1" x14ac:dyDescent="0.3">
      <c r="A268" s="92"/>
      <c r="B268" s="55"/>
      <c r="C268" s="94" t="s">
        <v>69</v>
      </c>
      <c r="D268" s="10" t="s">
        <v>6</v>
      </c>
      <c r="E268" s="11">
        <f>F268+G268+H268+I268</f>
        <v>1780000</v>
      </c>
      <c r="F268" s="11">
        <f>F269+F270+F271+F272+F273+F274+F275</f>
        <v>0</v>
      </c>
      <c r="G268" s="11">
        <f t="shared" ref="G268:I268" si="65">G269+G270+G271+G272+G273+G274+G275</f>
        <v>1780000</v>
      </c>
      <c r="H268" s="11">
        <f t="shared" si="65"/>
        <v>0</v>
      </c>
      <c r="I268" s="11">
        <f t="shared" si="65"/>
        <v>0</v>
      </c>
    </row>
    <row r="269" spans="1:9" ht="24" customHeight="1" x14ac:dyDescent="0.3">
      <c r="A269" s="92"/>
      <c r="B269" s="55"/>
      <c r="C269" s="95"/>
      <c r="D269" s="10">
        <v>2019</v>
      </c>
      <c r="E269" s="11">
        <f t="shared" ref="E269:E275" si="66">F269+G269+H269+I269</f>
        <v>0</v>
      </c>
      <c r="F269" s="11">
        <v>0</v>
      </c>
      <c r="G269" s="11">
        <v>0</v>
      </c>
      <c r="H269" s="11">
        <v>0</v>
      </c>
      <c r="I269" s="11">
        <v>0</v>
      </c>
    </row>
    <row r="270" spans="1:9" ht="24" customHeight="1" x14ac:dyDescent="0.3">
      <c r="A270" s="92"/>
      <c r="B270" s="55"/>
      <c r="C270" s="95"/>
      <c r="D270" s="10">
        <v>2020</v>
      </c>
      <c r="E270" s="11">
        <f t="shared" si="66"/>
        <v>0</v>
      </c>
      <c r="F270" s="11">
        <v>0</v>
      </c>
      <c r="G270" s="11">
        <v>0</v>
      </c>
      <c r="H270" s="11">
        <v>0</v>
      </c>
      <c r="I270" s="11">
        <v>0</v>
      </c>
    </row>
    <row r="271" spans="1:9" ht="26.25" customHeight="1" x14ac:dyDescent="0.3">
      <c r="A271" s="92"/>
      <c r="B271" s="55"/>
      <c r="C271" s="95"/>
      <c r="D271" s="10">
        <v>2021</v>
      </c>
      <c r="E271" s="11">
        <f t="shared" si="66"/>
        <v>0</v>
      </c>
      <c r="F271" s="11">
        <v>0</v>
      </c>
      <c r="G271" s="11">
        <v>0</v>
      </c>
      <c r="H271" s="11">
        <v>0</v>
      </c>
      <c r="I271" s="11">
        <v>0</v>
      </c>
    </row>
    <row r="272" spans="1:9" ht="27" customHeight="1" x14ac:dyDescent="0.3">
      <c r="A272" s="92"/>
      <c r="B272" s="55"/>
      <c r="C272" s="95"/>
      <c r="D272" s="10">
        <v>2022</v>
      </c>
      <c r="E272" s="11">
        <f t="shared" si="66"/>
        <v>0</v>
      </c>
      <c r="F272" s="11">
        <v>0</v>
      </c>
      <c r="G272" s="11">
        <v>0</v>
      </c>
      <c r="H272" s="11">
        <v>0</v>
      </c>
      <c r="I272" s="11">
        <v>0</v>
      </c>
    </row>
    <row r="273" spans="1:9" ht="21.75" customHeight="1" x14ac:dyDescent="0.3">
      <c r="A273" s="92"/>
      <c r="B273" s="55"/>
      <c r="C273" s="95"/>
      <c r="D273" s="10">
        <v>2023</v>
      </c>
      <c r="E273" s="11">
        <f t="shared" si="66"/>
        <v>1780000</v>
      </c>
      <c r="F273" s="11">
        <v>0</v>
      </c>
      <c r="G273" s="11">
        <v>1780000</v>
      </c>
      <c r="H273" s="11">
        <v>0</v>
      </c>
      <c r="I273" s="11">
        <v>0</v>
      </c>
    </row>
    <row r="274" spans="1:9" ht="27" customHeight="1" x14ac:dyDescent="0.3">
      <c r="A274" s="92"/>
      <c r="B274" s="55"/>
      <c r="C274" s="95"/>
      <c r="D274" s="10">
        <v>2024</v>
      </c>
      <c r="E274" s="11">
        <f t="shared" si="66"/>
        <v>0</v>
      </c>
      <c r="F274" s="11">
        <v>0</v>
      </c>
      <c r="G274" s="11">
        <v>0</v>
      </c>
      <c r="H274" s="11">
        <v>0</v>
      </c>
      <c r="I274" s="11">
        <v>0</v>
      </c>
    </row>
    <row r="275" spans="1:9" ht="26.25" customHeight="1" x14ac:dyDescent="0.3">
      <c r="A275" s="93"/>
      <c r="B275" s="56"/>
      <c r="C275" s="96"/>
      <c r="D275" s="10">
        <v>2025</v>
      </c>
      <c r="E275" s="11">
        <f t="shared" si="66"/>
        <v>0</v>
      </c>
      <c r="F275" s="11">
        <v>0</v>
      </c>
      <c r="G275" s="11">
        <v>0</v>
      </c>
      <c r="H275" s="11">
        <v>0</v>
      </c>
      <c r="I275" s="11">
        <v>0</v>
      </c>
    </row>
    <row r="276" spans="1:9" ht="17.25" customHeight="1" x14ac:dyDescent="0.3">
      <c r="A276" s="43" t="s">
        <v>59</v>
      </c>
      <c r="B276" s="81"/>
      <c r="C276" s="82"/>
      <c r="D276" s="14" t="s">
        <v>6</v>
      </c>
      <c r="E276" s="11">
        <f>F276+G276+H276+I276</f>
        <v>53907864.810000002</v>
      </c>
      <c r="F276" s="11">
        <f>F277+F278+F279+F280+F281+F282+F283</f>
        <v>0</v>
      </c>
      <c r="G276" s="11">
        <f t="shared" ref="G276:I276" si="67">G277+G278+G279+G280+G281+G282+G283</f>
        <v>48612817.93</v>
      </c>
      <c r="H276" s="11">
        <f t="shared" si="67"/>
        <v>0</v>
      </c>
      <c r="I276" s="11">
        <f t="shared" si="67"/>
        <v>5295046.88</v>
      </c>
    </row>
    <row r="277" spans="1:9" ht="17.25" customHeight="1" x14ac:dyDescent="0.3">
      <c r="A277" s="83"/>
      <c r="B277" s="84"/>
      <c r="C277" s="85"/>
      <c r="D277" s="10">
        <v>2019</v>
      </c>
      <c r="E277" s="11">
        <f>F277+G277+H277+I277</f>
        <v>10753260.07</v>
      </c>
      <c r="F277" s="11">
        <f>F125</f>
        <v>0</v>
      </c>
      <c r="G277" s="11">
        <f>G125+G141+G149+G157+G165+G173+G181+G189+G197+G205+G213</f>
        <v>9248393.9299999997</v>
      </c>
      <c r="H277" s="11">
        <v>0</v>
      </c>
      <c r="I277" s="11">
        <f>I125+I141+I149+I157+I165+I173+I181+I189+I197+I205+I213</f>
        <v>1504866.14</v>
      </c>
    </row>
    <row r="278" spans="1:9" ht="17.25" customHeight="1" x14ac:dyDescent="0.3">
      <c r="A278" s="83"/>
      <c r="B278" s="84"/>
      <c r="C278" s="85"/>
      <c r="D278" s="10">
        <v>2020</v>
      </c>
      <c r="E278" s="11">
        <f t="shared" ref="E278:E283" si="68">F278+G278+H278+I278</f>
        <v>16666700</v>
      </c>
      <c r="F278" s="11">
        <v>0</v>
      </c>
      <c r="G278" s="11">
        <f>G118+G126+G142+G150+G158+G166+G174+G182+G190+G198+G206+G214</f>
        <v>15000000</v>
      </c>
      <c r="H278" s="11">
        <v>0</v>
      </c>
      <c r="I278" s="11">
        <f>I126+I142+I150+I158+I166+I174+I182+I190+I198+I206+I214</f>
        <v>1666700</v>
      </c>
    </row>
    <row r="279" spans="1:9" ht="17.25" customHeight="1" x14ac:dyDescent="0.3">
      <c r="A279" s="83"/>
      <c r="B279" s="84"/>
      <c r="C279" s="85"/>
      <c r="D279" s="10">
        <v>2021</v>
      </c>
      <c r="E279" s="11">
        <f>F279+G279+H279+I279</f>
        <v>3725375.71</v>
      </c>
      <c r="F279" s="11">
        <f>F119+F127</f>
        <v>0</v>
      </c>
      <c r="G279" s="11">
        <f>G127+G135+G143+G151+G159+G167+G175+G183+G191+G199+G207+G215+G223</f>
        <v>3352838.13</v>
      </c>
      <c r="H279" s="11">
        <v>0</v>
      </c>
      <c r="I279" s="11">
        <f>I127+I135+I143+I151+I159+I167+I175+I183+I191+I199+I207+I215+I223</f>
        <v>372537.58</v>
      </c>
    </row>
    <row r="280" spans="1:9" ht="17.25" customHeight="1" x14ac:dyDescent="0.3">
      <c r="A280" s="83"/>
      <c r="B280" s="84"/>
      <c r="C280" s="85"/>
      <c r="D280" s="10">
        <v>2022</v>
      </c>
      <c r="E280" s="11">
        <f t="shared" si="68"/>
        <v>16553802.93</v>
      </c>
      <c r="F280" s="11">
        <f>F120+F128</f>
        <v>0</v>
      </c>
      <c r="G280" s="11">
        <f>G128+G136+G144+G152+G160+G168+G176+G184+G192+G200+G208+G216+G224+G232+G240+G248</f>
        <v>14898419.66</v>
      </c>
      <c r="H280" s="11">
        <f t="shared" ref="H280:I280" si="69">H128+H136+H144+H152+H160+H168+H176+H184+H192+H200+H208+H216+H224+H232+H240+H248</f>
        <v>0</v>
      </c>
      <c r="I280" s="11">
        <f t="shared" si="69"/>
        <v>1655383.27</v>
      </c>
    </row>
    <row r="281" spans="1:9" ht="17.25" customHeight="1" x14ac:dyDescent="0.3">
      <c r="A281" s="83"/>
      <c r="B281" s="84"/>
      <c r="C281" s="85"/>
      <c r="D281" s="10">
        <v>2023</v>
      </c>
      <c r="E281" s="11">
        <f>F281+G281+H281+I281</f>
        <v>6208726.0999999996</v>
      </c>
      <c r="F281" s="11">
        <f t="shared" ref="F281:H281" si="70">F145+F129+F257+F265+F273</f>
        <v>0</v>
      </c>
      <c r="G281" s="11">
        <f>G145+G129+G257+G265+G273</f>
        <v>6113166.21</v>
      </c>
      <c r="H281" s="11">
        <f t="shared" si="70"/>
        <v>0</v>
      </c>
      <c r="I281" s="11">
        <f>I145+I129+I257+I265+I273</f>
        <v>95559.89</v>
      </c>
    </row>
    <row r="282" spans="1:9" ht="17.25" customHeight="1" x14ac:dyDescent="0.3">
      <c r="A282" s="83"/>
      <c r="B282" s="84"/>
      <c r="C282" s="85"/>
      <c r="D282" s="10">
        <v>2024</v>
      </c>
      <c r="E282" s="11">
        <f t="shared" si="68"/>
        <v>0</v>
      </c>
      <c r="F282" s="11">
        <f>F123+F130</f>
        <v>0</v>
      </c>
      <c r="G282" s="11">
        <f>G123+G130</f>
        <v>0</v>
      </c>
      <c r="H282" s="11">
        <v>0</v>
      </c>
      <c r="I282" s="11">
        <f>I123+I130</f>
        <v>0</v>
      </c>
    </row>
    <row r="283" spans="1:9" ht="17.25" customHeight="1" x14ac:dyDescent="0.3">
      <c r="A283" s="86"/>
      <c r="B283" s="87"/>
      <c r="C283" s="88"/>
      <c r="D283" s="10">
        <v>2025</v>
      </c>
      <c r="E283" s="11">
        <f t="shared" si="68"/>
        <v>0</v>
      </c>
      <c r="F283" s="11">
        <v>0</v>
      </c>
      <c r="G283" s="11">
        <v>0</v>
      </c>
      <c r="H283" s="11">
        <v>0</v>
      </c>
      <c r="I283" s="11">
        <v>0</v>
      </c>
    </row>
    <row r="284" spans="1:9" ht="17.25" customHeight="1" x14ac:dyDescent="0.3">
      <c r="A284" s="43" t="s">
        <v>60</v>
      </c>
      <c r="B284" s="89"/>
      <c r="C284" s="90"/>
      <c r="D284" s="14" t="s">
        <v>6</v>
      </c>
      <c r="E284" s="11">
        <f>F284+G284+H284+I284</f>
        <v>877950</v>
      </c>
      <c r="F284" s="11">
        <f>F285+F286+F287+F288+F289+F290+F291</f>
        <v>0</v>
      </c>
      <c r="G284" s="11">
        <f t="shared" ref="G284:I284" si="71">G285+G286+G287+G288+G289+G290+G291</f>
        <v>780400</v>
      </c>
      <c r="H284" s="11">
        <f t="shared" si="71"/>
        <v>0</v>
      </c>
      <c r="I284" s="11">
        <f t="shared" si="71"/>
        <v>97550</v>
      </c>
    </row>
    <row r="285" spans="1:9" ht="17.25" customHeight="1" x14ac:dyDescent="0.3">
      <c r="A285" s="53"/>
      <c r="B285" s="73"/>
      <c r="C285" s="74"/>
      <c r="D285" s="10">
        <v>2019</v>
      </c>
      <c r="E285" s="11">
        <f t="shared" ref="E285:E291" si="72">F285+G285+H285+I285</f>
        <v>0</v>
      </c>
      <c r="F285" s="11">
        <v>0</v>
      </c>
      <c r="G285" s="11">
        <v>0</v>
      </c>
      <c r="H285" s="11">
        <v>0</v>
      </c>
      <c r="I285" s="11">
        <v>0</v>
      </c>
    </row>
    <row r="286" spans="1:9" ht="17.25" customHeight="1" x14ac:dyDescent="0.3">
      <c r="A286" s="53"/>
      <c r="B286" s="73"/>
      <c r="C286" s="74"/>
      <c r="D286" s="10">
        <v>2020</v>
      </c>
      <c r="E286" s="11">
        <f t="shared" si="72"/>
        <v>0</v>
      </c>
      <c r="F286" s="11">
        <v>0</v>
      </c>
      <c r="G286" s="11">
        <v>0</v>
      </c>
      <c r="H286" s="11">
        <v>0</v>
      </c>
      <c r="I286" s="11">
        <v>0</v>
      </c>
    </row>
    <row r="287" spans="1:9" ht="17.25" customHeight="1" x14ac:dyDescent="0.3">
      <c r="A287" s="53"/>
      <c r="B287" s="73"/>
      <c r="C287" s="74"/>
      <c r="D287" s="10">
        <v>2021</v>
      </c>
      <c r="E287" s="11">
        <f t="shared" si="72"/>
        <v>877950</v>
      </c>
      <c r="F287" s="11">
        <v>0</v>
      </c>
      <c r="G287" s="11">
        <f>G20</f>
        <v>780400</v>
      </c>
      <c r="H287" s="11">
        <f t="shared" ref="H287:I287" si="73">H20</f>
        <v>0</v>
      </c>
      <c r="I287" s="11">
        <f t="shared" si="73"/>
        <v>97550</v>
      </c>
    </row>
    <row r="288" spans="1:9" ht="17.25" customHeight="1" x14ac:dyDescent="0.3">
      <c r="A288" s="53"/>
      <c r="B288" s="73"/>
      <c r="C288" s="74"/>
      <c r="D288" s="10">
        <v>2022</v>
      </c>
      <c r="E288" s="11">
        <f t="shared" si="72"/>
        <v>0</v>
      </c>
      <c r="F288" s="11">
        <v>0</v>
      </c>
      <c r="G288" s="11">
        <v>0</v>
      </c>
      <c r="H288" s="11">
        <v>0</v>
      </c>
      <c r="I288" s="11">
        <v>0</v>
      </c>
    </row>
    <row r="289" spans="1:10" ht="17.25" customHeight="1" x14ac:dyDescent="0.3">
      <c r="A289" s="53"/>
      <c r="B289" s="73"/>
      <c r="C289" s="74"/>
      <c r="D289" s="10">
        <v>2023</v>
      </c>
      <c r="E289" s="11">
        <f t="shared" si="72"/>
        <v>0</v>
      </c>
      <c r="F289" s="11">
        <v>0</v>
      </c>
      <c r="G289" s="11">
        <v>0</v>
      </c>
      <c r="H289" s="11">
        <v>0</v>
      </c>
      <c r="I289" s="11">
        <v>0</v>
      </c>
    </row>
    <row r="290" spans="1:10" ht="17.25" customHeight="1" x14ac:dyDescent="0.3">
      <c r="A290" s="53"/>
      <c r="B290" s="73"/>
      <c r="C290" s="74"/>
      <c r="D290" s="10">
        <v>2024</v>
      </c>
      <c r="E290" s="11">
        <f t="shared" si="72"/>
        <v>0</v>
      </c>
      <c r="F290" s="11">
        <v>0</v>
      </c>
      <c r="G290" s="11">
        <v>0</v>
      </c>
      <c r="H290" s="11">
        <v>0</v>
      </c>
      <c r="I290" s="11">
        <v>0</v>
      </c>
    </row>
    <row r="291" spans="1:10" ht="17.25" customHeight="1" x14ac:dyDescent="0.3">
      <c r="A291" s="54"/>
      <c r="B291" s="75"/>
      <c r="C291" s="76"/>
      <c r="D291" s="10">
        <v>2025</v>
      </c>
      <c r="E291" s="11">
        <f t="shared" si="72"/>
        <v>0</v>
      </c>
      <c r="F291" s="11">
        <v>0</v>
      </c>
      <c r="G291" s="11">
        <v>0</v>
      </c>
      <c r="H291" s="11">
        <v>0</v>
      </c>
      <c r="I291" s="11">
        <v>0</v>
      </c>
    </row>
    <row r="292" spans="1:10" s="16" customFormat="1" ht="17.25" customHeight="1" x14ac:dyDescent="0.3">
      <c r="A292" s="43" t="s">
        <v>61</v>
      </c>
      <c r="B292" s="71"/>
      <c r="C292" s="72"/>
      <c r="D292" s="10" t="s">
        <v>6</v>
      </c>
      <c r="E292" s="11">
        <f>F292+G292+H292+I292</f>
        <v>2125711466.8399999</v>
      </c>
      <c r="F292" s="11">
        <f>F293+F294+F295+F296+F297+F298+F299</f>
        <v>632910650</v>
      </c>
      <c r="G292" s="11">
        <f t="shared" ref="G292:H292" si="74">G293+G294+G295+G296+G297+G298+G299</f>
        <v>1272721007.8299999</v>
      </c>
      <c r="H292" s="11">
        <f t="shared" si="74"/>
        <v>0</v>
      </c>
      <c r="I292" s="11">
        <f>I293+I294+I295+I296+I297+I298+I299</f>
        <v>220079809.00999999</v>
      </c>
      <c r="J292" s="4"/>
    </row>
    <row r="293" spans="1:10" s="16" customFormat="1" ht="17.25" customHeight="1" x14ac:dyDescent="0.3">
      <c r="A293" s="77"/>
      <c r="B293" s="78"/>
      <c r="C293" s="79"/>
      <c r="D293" s="10">
        <v>2019</v>
      </c>
      <c r="E293" s="11">
        <f>F293+G293+H293+I293</f>
        <v>178103749.91999999</v>
      </c>
      <c r="F293" s="11">
        <f>F67+F92+F100+F125</f>
        <v>56918800</v>
      </c>
      <c r="G293" s="11">
        <f t="shared" ref="G293:I293" si="75">G67+G92+G100+G125</f>
        <v>97857307.829999998</v>
      </c>
      <c r="H293" s="11">
        <f t="shared" si="75"/>
        <v>0</v>
      </c>
      <c r="I293" s="11">
        <f t="shared" si="75"/>
        <v>23327642.09</v>
      </c>
      <c r="J293" s="4"/>
    </row>
    <row r="294" spans="1:10" s="16" customFormat="1" ht="17.25" customHeight="1" x14ac:dyDescent="0.3">
      <c r="A294" s="77"/>
      <c r="B294" s="78"/>
      <c r="C294" s="79"/>
      <c r="D294" s="10">
        <v>2020</v>
      </c>
      <c r="E294" s="11">
        <f t="shared" ref="E294:E328" si="76">F294+G294+H294+I294</f>
        <v>241278914.24000001</v>
      </c>
      <c r="F294" s="11">
        <f>F68+F93+F101+F126</f>
        <v>206687400</v>
      </c>
      <c r="G294" s="11">
        <f t="shared" ref="G294:I294" si="77">G68+G93+G101+G126</f>
        <v>3449800</v>
      </c>
      <c r="H294" s="11">
        <f t="shared" si="77"/>
        <v>0</v>
      </c>
      <c r="I294" s="11">
        <f t="shared" si="77"/>
        <v>31141714.239999998</v>
      </c>
      <c r="J294" s="4"/>
    </row>
    <row r="295" spans="1:10" s="16" customFormat="1" ht="17.25" customHeight="1" x14ac:dyDescent="0.3">
      <c r="A295" s="77"/>
      <c r="B295" s="78"/>
      <c r="C295" s="79"/>
      <c r="D295" s="10">
        <v>2021</v>
      </c>
      <c r="E295" s="11">
        <f t="shared" si="76"/>
        <v>415801103.02999997</v>
      </c>
      <c r="F295" s="11">
        <f>F69+F86+F94+F102+F110+F127</f>
        <v>369304450</v>
      </c>
      <c r="G295" s="11">
        <f t="shared" ref="G295:I295" si="78">G69+G86+G94+G102+G110+G127</f>
        <v>7704200</v>
      </c>
      <c r="H295" s="11">
        <f t="shared" si="78"/>
        <v>0</v>
      </c>
      <c r="I295" s="11">
        <f t="shared" si="78"/>
        <v>38792453.030000001</v>
      </c>
      <c r="J295" s="4"/>
    </row>
    <row r="296" spans="1:10" s="16" customFormat="1" ht="17.25" customHeight="1" x14ac:dyDescent="0.3">
      <c r="A296" s="77"/>
      <c r="B296" s="78"/>
      <c r="C296" s="79"/>
      <c r="D296" s="10">
        <v>2022</v>
      </c>
      <c r="E296" s="11">
        <f t="shared" si="76"/>
        <v>447262069.43000001</v>
      </c>
      <c r="F296" s="11">
        <f t="shared" ref="F296:G298" si="79">F70+F95+F103+F128</f>
        <v>0</v>
      </c>
      <c r="G296" s="11">
        <f t="shared" si="79"/>
        <v>402651300</v>
      </c>
      <c r="H296" s="11">
        <v>0</v>
      </c>
      <c r="I296" s="11">
        <f>I70+I95+I103+I128</f>
        <v>44610769.43</v>
      </c>
      <c r="J296" s="4"/>
    </row>
    <row r="297" spans="1:10" s="16" customFormat="1" ht="17.25" customHeight="1" x14ac:dyDescent="0.3">
      <c r="A297" s="77"/>
      <c r="B297" s="78"/>
      <c r="C297" s="79"/>
      <c r="D297" s="10">
        <v>2023</v>
      </c>
      <c r="E297" s="11">
        <f t="shared" si="76"/>
        <v>464662230.22000003</v>
      </c>
      <c r="F297" s="11">
        <f t="shared" si="79"/>
        <v>0</v>
      </c>
      <c r="G297" s="11">
        <f t="shared" si="79"/>
        <v>420825900</v>
      </c>
      <c r="H297" s="11">
        <v>0</v>
      </c>
      <c r="I297" s="11">
        <f>I71+I96+I104+I129</f>
        <v>43836330.219999999</v>
      </c>
      <c r="J297" s="4"/>
    </row>
    <row r="298" spans="1:10" s="16" customFormat="1" ht="17.25" customHeight="1" x14ac:dyDescent="0.3">
      <c r="A298" s="77"/>
      <c r="B298" s="78"/>
      <c r="C298" s="79"/>
      <c r="D298" s="10">
        <v>2024</v>
      </c>
      <c r="E298" s="11">
        <f>F298+G298+H298+I298</f>
        <v>378603400</v>
      </c>
      <c r="F298" s="11">
        <f t="shared" si="79"/>
        <v>0</v>
      </c>
      <c r="G298" s="11">
        <f t="shared" si="79"/>
        <v>340232500</v>
      </c>
      <c r="H298" s="11">
        <v>0</v>
      </c>
      <c r="I298" s="11">
        <f>I72+I97+I105+I130</f>
        <v>38370900</v>
      </c>
      <c r="J298" s="4"/>
    </row>
    <row r="299" spans="1:10" s="16" customFormat="1" ht="17.25" customHeight="1" x14ac:dyDescent="0.3">
      <c r="A299" s="54"/>
      <c r="B299" s="75"/>
      <c r="C299" s="76"/>
      <c r="D299" s="10">
        <v>2025</v>
      </c>
      <c r="E299" s="11">
        <f>F299+G299+H299+I299</f>
        <v>0</v>
      </c>
      <c r="F299" s="11">
        <v>0</v>
      </c>
      <c r="G299" s="11">
        <v>0</v>
      </c>
      <c r="H299" s="11">
        <v>0</v>
      </c>
      <c r="I299" s="11">
        <v>0</v>
      </c>
      <c r="J299" s="4"/>
    </row>
    <row r="300" spans="1:10" s="16" customFormat="1" ht="17.25" customHeight="1" x14ac:dyDescent="0.3">
      <c r="A300" s="43" t="s">
        <v>62</v>
      </c>
      <c r="B300" s="89"/>
      <c r="C300" s="90"/>
      <c r="D300" s="10" t="s">
        <v>6</v>
      </c>
      <c r="E300" s="11">
        <f>F300+G300+H300+I300</f>
        <v>3584247.22</v>
      </c>
      <c r="F300" s="11">
        <f>F301+F302+F303+F304+F305+F306+F307</f>
        <v>0</v>
      </c>
      <c r="G300" s="11">
        <f t="shared" ref="G300:I300" si="80">G301+G302+G303+G304+G305+G306+G307</f>
        <v>3225822.24</v>
      </c>
      <c r="H300" s="11">
        <f t="shared" si="80"/>
        <v>0</v>
      </c>
      <c r="I300" s="11">
        <f t="shared" si="80"/>
        <v>358424.98</v>
      </c>
      <c r="J300" s="4"/>
    </row>
    <row r="301" spans="1:10" s="16" customFormat="1" ht="17.25" customHeight="1" x14ac:dyDescent="0.3">
      <c r="A301" s="53"/>
      <c r="B301" s="73"/>
      <c r="C301" s="74"/>
      <c r="D301" s="10">
        <v>2019</v>
      </c>
      <c r="E301" s="11">
        <f t="shared" si="76"/>
        <v>0</v>
      </c>
      <c r="F301" s="11">
        <v>0</v>
      </c>
      <c r="G301" s="11">
        <v>0</v>
      </c>
      <c r="H301" s="11">
        <v>0</v>
      </c>
      <c r="I301" s="11">
        <v>0</v>
      </c>
      <c r="J301" s="4"/>
    </row>
    <row r="302" spans="1:10" s="16" customFormat="1" ht="17.25" customHeight="1" x14ac:dyDescent="0.3">
      <c r="A302" s="53"/>
      <c r="B302" s="73"/>
      <c r="C302" s="74"/>
      <c r="D302" s="10">
        <v>2020</v>
      </c>
      <c r="E302" s="11">
        <f t="shared" si="76"/>
        <v>0</v>
      </c>
      <c r="F302" s="11">
        <v>0</v>
      </c>
      <c r="G302" s="11">
        <v>0</v>
      </c>
      <c r="H302" s="11">
        <v>0</v>
      </c>
      <c r="I302" s="11">
        <v>0</v>
      </c>
      <c r="J302" s="4"/>
    </row>
    <row r="303" spans="1:10" s="16" customFormat="1" ht="17.25" customHeight="1" x14ac:dyDescent="0.3">
      <c r="A303" s="53"/>
      <c r="B303" s="73"/>
      <c r="C303" s="74"/>
      <c r="D303" s="10">
        <v>2021</v>
      </c>
      <c r="E303" s="11">
        <f t="shared" si="76"/>
        <v>2242890.0099999998</v>
      </c>
      <c r="F303" s="11">
        <v>0</v>
      </c>
      <c r="G303" s="11">
        <f>G135</f>
        <v>2018601</v>
      </c>
      <c r="H303" s="11">
        <v>0</v>
      </c>
      <c r="I303" s="11">
        <f>I135</f>
        <v>224289.01</v>
      </c>
      <c r="J303" s="4"/>
    </row>
    <row r="304" spans="1:10" s="16" customFormat="1" ht="17.25" customHeight="1" x14ac:dyDescent="0.3">
      <c r="A304" s="53"/>
      <c r="B304" s="73"/>
      <c r="C304" s="74"/>
      <c r="D304" s="10">
        <v>2022</v>
      </c>
      <c r="E304" s="11">
        <f>F304+G304+H304+I304</f>
        <v>1341357.21</v>
      </c>
      <c r="F304" s="11">
        <v>0</v>
      </c>
      <c r="G304" s="11">
        <f>G136</f>
        <v>1207221.24</v>
      </c>
      <c r="H304" s="11">
        <f t="shared" ref="H304:I304" si="81">H136</f>
        <v>0</v>
      </c>
      <c r="I304" s="11">
        <f t="shared" si="81"/>
        <v>134135.97</v>
      </c>
      <c r="J304" s="4"/>
    </row>
    <row r="305" spans="1:10" s="16" customFormat="1" ht="17.25" customHeight="1" x14ac:dyDescent="0.3">
      <c r="A305" s="53"/>
      <c r="B305" s="73"/>
      <c r="C305" s="74"/>
      <c r="D305" s="10">
        <v>2023</v>
      </c>
      <c r="E305" s="11">
        <f t="shared" si="76"/>
        <v>0</v>
      </c>
      <c r="F305" s="11">
        <v>0</v>
      </c>
      <c r="G305" s="11">
        <v>0</v>
      </c>
      <c r="H305" s="11">
        <v>0</v>
      </c>
      <c r="I305" s="11">
        <v>0</v>
      </c>
      <c r="J305" s="4"/>
    </row>
    <row r="306" spans="1:10" s="16" customFormat="1" ht="17.25" customHeight="1" x14ac:dyDescent="0.3">
      <c r="A306" s="53"/>
      <c r="B306" s="73"/>
      <c r="C306" s="74"/>
      <c r="D306" s="10">
        <v>2024</v>
      </c>
      <c r="E306" s="11">
        <f>F306+G306+H306+I306</f>
        <v>0</v>
      </c>
      <c r="F306" s="11">
        <v>0</v>
      </c>
      <c r="G306" s="11">
        <v>0</v>
      </c>
      <c r="H306" s="11">
        <v>0</v>
      </c>
      <c r="I306" s="11">
        <v>0</v>
      </c>
      <c r="J306" s="4"/>
    </row>
    <row r="307" spans="1:10" s="16" customFormat="1" ht="17.25" customHeight="1" x14ac:dyDescent="0.3">
      <c r="A307" s="54"/>
      <c r="B307" s="75"/>
      <c r="C307" s="76"/>
      <c r="D307" s="10">
        <v>2025</v>
      </c>
      <c r="E307" s="11">
        <f>F307+G307+H307+I307</f>
        <v>0</v>
      </c>
      <c r="F307" s="11">
        <v>0</v>
      </c>
      <c r="G307" s="11">
        <v>0</v>
      </c>
      <c r="H307" s="11">
        <v>0</v>
      </c>
      <c r="I307" s="11">
        <v>0</v>
      </c>
      <c r="J307" s="4"/>
    </row>
    <row r="308" spans="1:10" s="16" customFormat="1" ht="20.25" customHeight="1" x14ac:dyDescent="0.3">
      <c r="A308" s="43" t="s">
        <v>63</v>
      </c>
      <c r="B308" s="89"/>
      <c r="C308" s="90"/>
      <c r="D308" s="10" t="s">
        <v>6</v>
      </c>
      <c r="E308" s="11">
        <f>F308+G308+H308+I308</f>
        <v>1571223</v>
      </c>
      <c r="F308" s="11">
        <f>F309+F310+F311+F312+F313+F314+F315</f>
        <v>0</v>
      </c>
      <c r="G308" s="11">
        <f t="shared" ref="G308:I308" si="82">G309+G310+G311+G312+G313+G314+G315</f>
        <v>1414100</v>
      </c>
      <c r="H308" s="11">
        <f t="shared" si="82"/>
        <v>0</v>
      </c>
      <c r="I308" s="11">
        <f t="shared" si="82"/>
        <v>157123</v>
      </c>
      <c r="J308" s="4"/>
    </row>
    <row r="309" spans="1:10" s="16" customFormat="1" ht="20.25" customHeight="1" x14ac:dyDescent="0.3">
      <c r="A309" s="53"/>
      <c r="B309" s="73"/>
      <c r="C309" s="74"/>
      <c r="D309" s="10">
        <v>2019</v>
      </c>
      <c r="E309" s="11">
        <f t="shared" si="76"/>
        <v>0</v>
      </c>
      <c r="F309" s="11">
        <v>0</v>
      </c>
      <c r="G309" s="11">
        <v>0</v>
      </c>
      <c r="H309" s="11">
        <v>0</v>
      </c>
      <c r="I309" s="11">
        <v>0</v>
      </c>
      <c r="J309" s="4"/>
    </row>
    <row r="310" spans="1:10" s="16" customFormat="1" ht="20.25" customHeight="1" x14ac:dyDescent="0.3">
      <c r="A310" s="53"/>
      <c r="B310" s="73"/>
      <c r="C310" s="74"/>
      <c r="D310" s="10">
        <v>2020</v>
      </c>
      <c r="E310" s="11">
        <f t="shared" si="76"/>
        <v>0</v>
      </c>
      <c r="F310" s="11">
        <v>0</v>
      </c>
      <c r="G310" s="11">
        <v>0</v>
      </c>
      <c r="H310" s="11">
        <v>0</v>
      </c>
      <c r="I310" s="11">
        <v>0</v>
      </c>
      <c r="J310" s="4"/>
    </row>
    <row r="311" spans="1:10" s="16" customFormat="1" ht="20.25" customHeight="1" x14ac:dyDescent="0.3">
      <c r="A311" s="53"/>
      <c r="B311" s="73"/>
      <c r="C311" s="74"/>
      <c r="D311" s="10">
        <v>2021</v>
      </c>
      <c r="E311" s="11">
        <f t="shared" si="76"/>
        <v>1571223</v>
      </c>
      <c r="F311" s="11">
        <v>0</v>
      </c>
      <c r="G311" s="11">
        <f>G28</f>
        <v>1414100</v>
      </c>
      <c r="H311" s="11">
        <v>0</v>
      </c>
      <c r="I311" s="11">
        <f>I28</f>
        <v>157123</v>
      </c>
      <c r="J311" s="4"/>
    </row>
    <row r="312" spans="1:10" s="16" customFormat="1" ht="20.25" customHeight="1" x14ac:dyDescent="0.3">
      <c r="A312" s="53"/>
      <c r="B312" s="73"/>
      <c r="C312" s="74"/>
      <c r="D312" s="10">
        <v>2022</v>
      </c>
      <c r="E312" s="11">
        <f>F312+G312+H312+I312</f>
        <v>0</v>
      </c>
      <c r="F312" s="11">
        <v>0</v>
      </c>
      <c r="G312" s="11">
        <v>0</v>
      </c>
      <c r="H312" s="11">
        <v>0</v>
      </c>
      <c r="I312" s="11">
        <v>0</v>
      </c>
      <c r="J312" s="4"/>
    </row>
    <row r="313" spans="1:10" s="16" customFormat="1" ht="20.25" customHeight="1" x14ac:dyDescent="0.3">
      <c r="A313" s="53"/>
      <c r="B313" s="73"/>
      <c r="C313" s="74"/>
      <c r="D313" s="10">
        <v>2023</v>
      </c>
      <c r="E313" s="11">
        <f t="shared" si="76"/>
        <v>0</v>
      </c>
      <c r="F313" s="11">
        <v>0</v>
      </c>
      <c r="G313" s="11">
        <v>0</v>
      </c>
      <c r="H313" s="11">
        <v>0</v>
      </c>
      <c r="I313" s="11">
        <v>0</v>
      </c>
      <c r="J313" s="4"/>
    </row>
    <row r="314" spans="1:10" s="16" customFormat="1" ht="20.25" customHeight="1" x14ac:dyDescent="0.3">
      <c r="A314" s="53"/>
      <c r="B314" s="73"/>
      <c r="C314" s="74"/>
      <c r="D314" s="10">
        <v>2024</v>
      </c>
      <c r="E314" s="11">
        <f>F314+G314+H314+I314</f>
        <v>0</v>
      </c>
      <c r="F314" s="11">
        <v>0</v>
      </c>
      <c r="G314" s="11">
        <v>0</v>
      </c>
      <c r="H314" s="11">
        <v>0</v>
      </c>
      <c r="I314" s="11">
        <v>0</v>
      </c>
      <c r="J314" s="4"/>
    </row>
    <row r="315" spans="1:10" s="16" customFormat="1" ht="20.25" customHeight="1" x14ac:dyDescent="0.3">
      <c r="A315" s="54"/>
      <c r="B315" s="75"/>
      <c r="C315" s="76"/>
      <c r="D315" s="10">
        <v>2025</v>
      </c>
      <c r="E315" s="11">
        <f>F315+G315+H315+I315</f>
        <v>0</v>
      </c>
      <c r="F315" s="11">
        <v>0</v>
      </c>
      <c r="G315" s="11">
        <v>0</v>
      </c>
      <c r="H315" s="11">
        <v>0</v>
      </c>
      <c r="I315" s="11">
        <v>0</v>
      </c>
      <c r="J315" s="4"/>
    </row>
    <row r="316" spans="1:10" ht="20.25" customHeight="1" x14ac:dyDescent="0.3">
      <c r="A316" s="43" t="s">
        <v>64</v>
      </c>
      <c r="B316" s="71"/>
      <c r="C316" s="72"/>
      <c r="D316" s="10" t="s">
        <v>6</v>
      </c>
      <c r="E316" s="11">
        <f>F316+G316+H316+I316</f>
        <v>49819192.519999996</v>
      </c>
      <c r="F316" s="17">
        <f>F317+F318+F319+F320+F321+F322+F323</f>
        <v>0</v>
      </c>
      <c r="G316" s="17">
        <f t="shared" ref="G316:I316" si="83">G317+G318+G319+G320+G321+G322+G323</f>
        <v>45055087.859999999</v>
      </c>
      <c r="H316" s="17">
        <f t="shared" si="83"/>
        <v>0</v>
      </c>
      <c r="I316" s="17">
        <f t="shared" si="83"/>
        <v>4764104.6599999992</v>
      </c>
    </row>
    <row r="317" spans="1:10" ht="20.25" customHeight="1" x14ac:dyDescent="0.3">
      <c r="A317" s="53"/>
      <c r="B317" s="73"/>
      <c r="C317" s="74"/>
      <c r="D317" s="10">
        <v>2019</v>
      </c>
      <c r="E317" s="11">
        <f t="shared" si="76"/>
        <v>10248835</v>
      </c>
      <c r="F317" s="11">
        <f>F141+F149+F157+F165+F173+F181+F189+F197+F205+F213</f>
        <v>0</v>
      </c>
      <c r="G317" s="11">
        <f>G141+G149+G157+G165+G173+G181+G189+G197+G205+G213</f>
        <v>8916486.0999999996</v>
      </c>
      <c r="H317" s="11">
        <v>0</v>
      </c>
      <c r="I317" s="11">
        <f>I141+I149+I157+I165+I173+I181+I189+I197+I205+I213</f>
        <v>1332348.8999999999</v>
      </c>
    </row>
    <row r="318" spans="1:10" ht="20.25" customHeight="1" x14ac:dyDescent="0.3">
      <c r="A318" s="53"/>
      <c r="B318" s="73"/>
      <c r="C318" s="74"/>
      <c r="D318" s="10">
        <v>2020</v>
      </c>
      <c r="E318" s="11">
        <f t="shared" si="76"/>
        <v>16666700</v>
      </c>
      <c r="F318" s="11">
        <f>F142+F150+F158+F166+F174+F182+F190+F198+F206+F214</f>
        <v>0</v>
      </c>
      <c r="G318" s="11">
        <f>G142+G150+G158+G166+G174+G182+G190+G198+G206+G214</f>
        <v>15000000</v>
      </c>
      <c r="H318" s="11">
        <v>0</v>
      </c>
      <c r="I318" s="11">
        <f>I142+I150+I158+I166+I174+I182+I190+I198+I206+I214</f>
        <v>1666700</v>
      </c>
    </row>
    <row r="319" spans="1:10" ht="20.25" customHeight="1" x14ac:dyDescent="0.3">
      <c r="A319" s="53"/>
      <c r="B319" s="73"/>
      <c r="C319" s="74"/>
      <c r="D319" s="10">
        <v>2021</v>
      </c>
      <c r="E319" s="11">
        <f t="shared" si="76"/>
        <v>1482485.7</v>
      </c>
      <c r="F319" s="11">
        <f t="shared" ref="F319:I319" si="84">F143+F151+F159+F167+F175+F183+F191+F199+F207+F215+F223</f>
        <v>0</v>
      </c>
      <c r="G319" s="11">
        <f t="shared" si="84"/>
        <v>1334237.1299999999</v>
      </c>
      <c r="H319" s="11">
        <f t="shared" si="84"/>
        <v>0</v>
      </c>
      <c r="I319" s="11">
        <f t="shared" si="84"/>
        <v>148248.57</v>
      </c>
    </row>
    <row r="320" spans="1:10" ht="20.25" customHeight="1" x14ac:dyDescent="0.3">
      <c r="A320" s="53"/>
      <c r="B320" s="73"/>
      <c r="C320" s="74"/>
      <c r="D320" s="10">
        <v>2022</v>
      </c>
      <c r="E320" s="11">
        <f t="shared" si="76"/>
        <v>15212445.720000001</v>
      </c>
      <c r="F320" s="11">
        <f>F144+F152+F160+F168+F176+F184+F192+F200+F208+F216</f>
        <v>0</v>
      </c>
      <c r="G320" s="11">
        <f>G144+G152+G160+G168+G176+G184+G192+G200+G208+G216+G224+G232+G240+G248</f>
        <v>13691198.42</v>
      </c>
      <c r="H320" s="11">
        <f t="shared" ref="H320:I320" si="85">H144+H152+H160+H168+H176+H184+H192+H200+H208+H216+H224+H232+H240+H248</f>
        <v>0</v>
      </c>
      <c r="I320" s="11">
        <f t="shared" si="85"/>
        <v>1521247.3</v>
      </c>
    </row>
    <row r="321" spans="1:12" ht="20.25" customHeight="1" x14ac:dyDescent="0.3">
      <c r="A321" s="53"/>
      <c r="B321" s="73"/>
      <c r="C321" s="74"/>
      <c r="D321" s="10">
        <v>2023</v>
      </c>
      <c r="E321" s="11">
        <f>F321+G321+H321+I321</f>
        <v>6208726.0999999996</v>
      </c>
      <c r="F321" s="11">
        <f>F145+F153+F161+F169+F177+F185+F193+F201+F209+F217+F225+F233+F241+F249+F257+F265+F273</f>
        <v>0</v>
      </c>
      <c r="G321" s="11">
        <f t="shared" ref="G321:I321" si="86">G145+G153+G161+G169+G177+G185+G193+G201+G209+G217+G225+G233+G241+G249+G257+G265+G273</f>
        <v>6113166.21</v>
      </c>
      <c r="H321" s="11">
        <f t="shared" si="86"/>
        <v>0</v>
      </c>
      <c r="I321" s="11">
        <f t="shared" si="86"/>
        <v>95559.89</v>
      </c>
    </row>
    <row r="322" spans="1:12" ht="20.25" customHeight="1" x14ac:dyDescent="0.3">
      <c r="A322" s="53"/>
      <c r="B322" s="73"/>
      <c r="C322" s="74"/>
      <c r="D322" s="10">
        <v>2024</v>
      </c>
      <c r="E322" s="11">
        <f>F322+G322+H322+I322</f>
        <v>0</v>
      </c>
      <c r="F322" s="11">
        <f>F146+F154+F162+F170+F178+F186+F194+F202+F210+F218</f>
        <v>0</v>
      </c>
      <c r="G322" s="11">
        <f>G146+G154+G162+G170+G178+G186+G194+G202+G210+G218</f>
        <v>0</v>
      </c>
      <c r="H322" s="11">
        <v>0</v>
      </c>
      <c r="I322" s="11">
        <f>I146+I154+I162+I170+I178+I186+I194+I202+I210+I218</f>
        <v>0</v>
      </c>
    </row>
    <row r="323" spans="1:12" ht="20.25" customHeight="1" x14ac:dyDescent="0.3">
      <c r="A323" s="54"/>
      <c r="B323" s="75"/>
      <c r="C323" s="76"/>
      <c r="D323" s="10">
        <v>2025</v>
      </c>
      <c r="E323" s="11">
        <f>F323+G323+H323+I323</f>
        <v>0</v>
      </c>
      <c r="F323" s="11">
        <v>0</v>
      </c>
      <c r="G323" s="11">
        <v>0</v>
      </c>
      <c r="H323" s="11">
        <v>0</v>
      </c>
      <c r="I323" s="11">
        <v>0</v>
      </c>
    </row>
    <row r="324" spans="1:12" ht="20.25" customHeight="1" x14ac:dyDescent="0.3">
      <c r="A324" s="43" t="s">
        <v>65</v>
      </c>
      <c r="B324" s="71"/>
      <c r="C324" s="72"/>
      <c r="D324" s="10" t="s">
        <v>6</v>
      </c>
      <c r="E324" s="11">
        <f>F324+G324+H324+I324</f>
        <v>110734559.83</v>
      </c>
      <c r="F324" s="11">
        <f>F325+F326+F327+F328+F329+F330+F331</f>
        <v>0</v>
      </c>
      <c r="G324" s="11">
        <f>G325+G326+G327+G328+G329+G330+G331</f>
        <v>82879100</v>
      </c>
      <c r="H324" s="11">
        <f t="shared" ref="H324:I324" si="87">H325+H326+H327+H328+H329+H330+H331</f>
        <v>0</v>
      </c>
      <c r="I324" s="11">
        <f t="shared" si="87"/>
        <v>27855459.829999998</v>
      </c>
    </row>
    <row r="325" spans="1:12" ht="20.25" customHeight="1" x14ac:dyDescent="0.3">
      <c r="A325" s="77"/>
      <c r="B325" s="78"/>
      <c r="C325" s="79"/>
      <c r="D325" s="10">
        <v>2019</v>
      </c>
      <c r="E325" s="11">
        <f t="shared" si="76"/>
        <v>0</v>
      </c>
      <c r="F325" s="11">
        <v>0</v>
      </c>
      <c r="G325" s="11">
        <v>0</v>
      </c>
      <c r="H325" s="11">
        <v>0</v>
      </c>
      <c r="I325" s="11">
        <v>0</v>
      </c>
    </row>
    <row r="326" spans="1:12" ht="20.25" customHeight="1" x14ac:dyDescent="0.3">
      <c r="A326" s="77"/>
      <c r="B326" s="78"/>
      <c r="C326" s="79"/>
      <c r="D326" s="10">
        <v>2020</v>
      </c>
      <c r="E326" s="11">
        <f t="shared" si="76"/>
        <v>0</v>
      </c>
      <c r="F326" s="11">
        <v>0</v>
      </c>
      <c r="G326" s="11">
        <v>0</v>
      </c>
      <c r="H326" s="11">
        <v>0</v>
      </c>
      <c r="I326" s="11">
        <v>0</v>
      </c>
    </row>
    <row r="327" spans="1:12" ht="20.25" customHeight="1" x14ac:dyDescent="0.3">
      <c r="A327" s="77"/>
      <c r="B327" s="78"/>
      <c r="C327" s="79"/>
      <c r="D327" s="10">
        <v>2021</v>
      </c>
      <c r="E327" s="11">
        <f t="shared" si="76"/>
        <v>0</v>
      </c>
      <c r="F327" s="11">
        <v>0</v>
      </c>
      <c r="G327" s="11">
        <v>0</v>
      </c>
      <c r="H327" s="11">
        <v>0</v>
      </c>
      <c r="I327" s="11">
        <v>0</v>
      </c>
    </row>
    <row r="328" spans="1:12" ht="20.25" customHeight="1" x14ac:dyDescent="0.3">
      <c r="A328" s="77"/>
      <c r="B328" s="78"/>
      <c r="C328" s="79"/>
      <c r="D328" s="10">
        <v>2022</v>
      </c>
      <c r="E328" s="11">
        <f t="shared" si="76"/>
        <v>46043999.43</v>
      </c>
      <c r="F328" s="11">
        <v>0</v>
      </c>
      <c r="G328" s="11">
        <f>G61</f>
        <v>41439600</v>
      </c>
      <c r="H328" s="11">
        <v>0</v>
      </c>
      <c r="I328" s="11">
        <f>I61</f>
        <v>4604399.43</v>
      </c>
    </row>
    <row r="329" spans="1:12" ht="20.25" customHeight="1" x14ac:dyDescent="0.3">
      <c r="A329" s="77"/>
      <c r="B329" s="78"/>
      <c r="C329" s="79"/>
      <c r="D329" s="10">
        <v>2023</v>
      </c>
      <c r="E329" s="11">
        <f>F329+G329+H329+I329</f>
        <v>44663994.280000001</v>
      </c>
      <c r="F329" s="11">
        <v>0</v>
      </c>
      <c r="G329" s="11">
        <f>G62</f>
        <v>41439500</v>
      </c>
      <c r="H329" s="11">
        <v>0</v>
      </c>
      <c r="I329" s="11">
        <f>I62</f>
        <v>3224494.28</v>
      </c>
    </row>
    <row r="330" spans="1:12" ht="20.25" customHeight="1" x14ac:dyDescent="0.3">
      <c r="A330" s="77"/>
      <c r="B330" s="78"/>
      <c r="C330" s="79"/>
      <c r="D330" s="10">
        <v>2024</v>
      </c>
      <c r="E330" s="11">
        <f>F330+G330+H330+I330</f>
        <v>10013283.060000001</v>
      </c>
      <c r="F330" s="11">
        <v>0</v>
      </c>
      <c r="G330" s="11">
        <f t="shared" ref="G330:G331" si="88">G63</f>
        <v>0</v>
      </c>
      <c r="H330" s="11">
        <v>0</v>
      </c>
      <c r="I330" s="11">
        <f t="shared" ref="I330:I331" si="89">I63</f>
        <v>10013283.060000001</v>
      </c>
    </row>
    <row r="331" spans="1:12" ht="20.25" customHeight="1" x14ac:dyDescent="0.3">
      <c r="A331" s="54"/>
      <c r="B331" s="75"/>
      <c r="C331" s="76"/>
      <c r="D331" s="10">
        <v>2025</v>
      </c>
      <c r="E331" s="11">
        <f>F331+G331+H331+I331</f>
        <v>10013283.060000001</v>
      </c>
      <c r="F331" s="11">
        <v>0</v>
      </c>
      <c r="G331" s="11">
        <f t="shared" si="88"/>
        <v>0</v>
      </c>
      <c r="H331" s="11">
        <v>0</v>
      </c>
      <c r="I331" s="11">
        <f t="shared" si="89"/>
        <v>10013283.060000001</v>
      </c>
    </row>
    <row r="332" spans="1:12" ht="20.25" customHeight="1" x14ac:dyDescent="0.3">
      <c r="A332" s="60" t="s">
        <v>66</v>
      </c>
      <c r="B332" s="60"/>
      <c r="C332" s="60"/>
      <c r="D332" s="10" t="s">
        <v>6</v>
      </c>
      <c r="E332" s="11">
        <f>F332+G332+H332+I332</f>
        <v>2292298639.4099998</v>
      </c>
      <c r="F332" s="11">
        <f>SUM(F333:F339)</f>
        <v>632910650</v>
      </c>
      <c r="G332" s="11">
        <f t="shared" ref="G332:I332" si="90">SUM(G333:G339)</f>
        <v>1406075517.9300001</v>
      </c>
      <c r="H332" s="11">
        <f t="shared" si="90"/>
        <v>0</v>
      </c>
      <c r="I332" s="11">
        <f t="shared" si="90"/>
        <v>253312471.48000002</v>
      </c>
      <c r="L332" s="18"/>
    </row>
    <row r="333" spans="1:12" ht="20.25" customHeight="1" x14ac:dyDescent="0.3">
      <c r="A333" s="60"/>
      <c r="B333" s="60"/>
      <c r="C333" s="60"/>
      <c r="D333" s="10">
        <v>2019</v>
      </c>
      <c r="E333" s="11">
        <f>F333+G333+H333+I333</f>
        <v>188352584.92000002</v>
      </c>
      <c r="F333" s="11">
        <f>F285+F293+F301+F309+F317+F325</f>
        <v>56918800</v>
      </c>
      <c r="G333" s="11">
        <f t="shared" ref="G333:I333" si="91">G285+G293+G301+G309+G317+G325</f>
        <v>106773793.92999999</v>
      </c>
      <c r="H333" s="11">
        <f t="shared" si="91"/>
        <v>0</v>
      </c>
      <c r="I333" s="11">
        <f t="shared" si="91"/>
        <v>24659990.989999998</v>
      </c>
      <c r="J333" s="19"/>
    </row>
    <row r="334" spans="1:12" ht="20.25" customHeight="1" x14ac:dyDescent="0.3">
      <c r="A334" s="60"/>
      <c r="B334" s="60"/>
      <c r="C334" s="60"/>
      <c r="D334" s="10">
        <v>2020</v>
      </c>
      <c r="E334" s="11">
        <f t="shared" ref="E334:E338" si="92">F334+G334+H334+I334</f>
        <v>257945614.24000001</v>
      </c>
      <c r="F334" s="11">
        <f t="shared" ref="F334:I339" si="93">F286+F294+F302+F310+F318+F326</f>
        <v>206687400</v>
      </c>
      <c r="G334" s="11">
        <f t="shared" si="93"/>
        <v>18449800</v>
      </c>
      <c r="H334" s="11">
        <f t="shared" si="93"/>
        <v>0</v>
      </c>
      <c r="I334" s="11">
        <f t="shared" si="93"/>
        <v>32808414.239999998</v>
      </c>
    </row>
    <row r="335" spans="1:12" ht="20.25" customHeight="1" x14ac:dyDescent="0.3">
      <c r="A335" s="60"/>
      <c r="B335" s="60"/>
      <c r="C335" s="60"/>
      <c r="D335" s="10">
        <v>2021</v>
      </c>
      <c r="E335" s="11">
        <f t="shared" si="92"/>
        <v>421975651.74000001</v>
      </c>
      <c r="F335" s="11">
        <f t="shared" si="93"/>
        <v>369304450</v>
      </c>
      <c r="G335" s="11">
        <f t="shared" si="93"/>
        <v>13251538.129999999</v>
      </c>
      <c r="H335" s="11">
        <f t="shared" si="93"/>
        <v>0</v>
      </c>
      <c r="I335" s="11">
        <f t="shared" si="93"/>
        <v>39419663.609999999</v>
      </c>
    </row>
    <row r="336" spans="1:12" ht="20.25" customHeight="1" x14ac:dyDescent="0.3">
      <c r="A336" s="60"/>
      <c r="B336" s="60"/>
      <c r="C336" s="60"/>
      <c r="D336" s="10">
        <v>2022</v>
      </c>
      <c r="E336" s="11">
        <f t="shared" si="92"/>
        <v>509859871.79000002</v>
      </c>
      <c r="F336" s="11">
        <f t="shared" si="93"/>
        <v>0</v>
      </c>
      <c r="G336" s="11">
        <f t="shared" si="93"/>
        <v>458989319.66000003</v>
      </c>
      <c r="H336" s="11">
        <f t="shared" si="93"/>
        <v>0</v>
      </c>
      <c r="I336" s="11">
        <f t="shared" si="93"/>
        <v>50870552.129999995</v>
      </c>
    </row>
    <row r="337" spans="1:10" ht="20.25" customHeight="1" x14ac:dyDescent="0.3">
      <c r="A337" s="60"/>
      <c r="B337" s="60"/>
      <c r="C337" s="60"/>
      <c r="D337" s="10">
        <v>2023</v>
      </c>
      <c r="E337" s="11">
        <f t="shared" si="92"/>
        <v>515534950.59999996</v>
      </c>
      <c r="F337" s="11">
        <f t="shared" si="93"/>
        <v>0</v>
      </c>
      <c r="G337" s="11">
        <f t="shared" si="93"/>
        <v>468378566.20999998</v>
      </c>
      <c r="H337" s="11">
        <f t="shared" si="93"/>
        <v>0</v>
      </c>
      <c r="I337" s="11">
        <f t="shared" si="93"/>
        <v>47156384.390000001</v>
      </c>
    </row>
    <row r="338" spans="1:10" ht="20.25" customHeight="1" x14ac:dyDescent="0.3">
      <c r="A338" s="60"/>
      <c r="B338" s="60"/>
      <c r="C338" s="60"/>
      <c r="D338" s="10">
        <v>2024</v>
      </c>
      <c r="E338" s="11">
        <f t="shared" si="92"/>
        <v>388616683.06</v>
      </c>
      <c r="F338" s="11">
        <f t="shared" si="93"/>
        <v>0</v>
      </c>
      <c r="G338" s="11">
        <f t="shared" si="93"/>
        <v>340232500</v>
      </c>
      <c r="H338" s="11">
        <f t="shared" si="93"/>
        <v>0</v>
      </c>
      <c r="I338" s="11">
        <f t="shared" si="93"/>
        <v>48384183.060000002</v>
      </c>
    </row>
    <row r="339" spans="1:10" ht="20.25" customHeight="1" x14ac:dyDescent="0.3">
      <c r="A339" s="61"/>
      <c r="B339" s="61"/>
      <c r="C339" s="61"/>
      <c r="D339" s="10">
        <v>2025</v>
      </c>
      <c r="E339" s="11">
        <f>F339+G339+H339+I339</f>
        <v>10013283.060000001</v>
      </c>
      <c r="F339" s="11">
        <f t="shared" si="93"/>
        <v>0</v>
      </c>
      <c r="G339" s="11">
        <f t="shared" si="93"/>
        <v>0</v>
      </c>
      <c r="H339" s="11">
        <f t="shared" si="93"/>
        <v>0</v>
      </c>
      <c r="I339" s="11">
        <f t="shared" si="93"/>
        <v>10013283.060000001</v>
      </c>
      <c r="J339" s="4" t="s">
        <v>5</v>
      </c>
    </row>
    <row r="340" spans="1:10" ht="23.25" customHeight="1" x14ac:dyDescent="0.3">
      <c r="A340" s="20"/>
      <c r="B340" s="20"/>
      <c r="C340" s="20"/>
      <c r="D340" s="21"/>
      <c r="E340" s="21"/>
      <c r="F340" s="22"/>
      <c r="G340" s="22"/>
      <c r="H340" s="22"/>
      <c r="I340" s="22"/>
    </row>
    <row r="341" spans="1:10" ht="23.25" customHeight="1" x14ac:dyDescent="0.3">
      <c r="A341" s="20"/>
      <c r="B341" s="20"/>
      <c r="C341" s="20"/>
      <c r="D341" s="21"/>
      <c r="E341" s="21"/>
      <c r="F341" s="22"/>
      <c r="G341" s="22"/>
      <c r="H341" s="22"/>
      <c r="I341" s="22"/>
    </row>
    <row r="342" spans="1:10" ht="23.25" customHeight="1" x14ac:dyDescent="0.45">
      <c r="A342" s="2" t="s">
        <v>71</v>
      </c>
      <c r="B342" s="3"/>
      <c r="C342" s="3"/>
      <c r="D342" s="23"/>
      <c r="E342" s="24"/>
      <c r="F342" s="26" t="s">
        <v>72</v>
      </c>
      <c r="G342" s="27"/>
      <c r="H342" s="25"/>
      <c r="I342" s="25"/>
    </row>
  </sheetData>
  <mergeCells count="61">
    <mergeCell ref="C49:C56"/>
    <mergeCell ref="B33:B56"/>
    <mergeCell ref="A33:A56"/>
    <mergeCell ref="A292:C299"/>
    <mergeCell ref="A300:C307"/>
    <mergeCell ref="B123:I123"/>
    <mergeCell ref="A115:C122"/>
    <mergeCell ref="B65:I65"/>
    <mergeCell ref="A74:C81"/>
    <mergeCell ref="C83:C90"/>
    <mergeCell ref="C91:C98"/>
    <mergeCell ref="C99:C106"/>
    <mergeCell ref="C107:C114"/>
    <mergeCell ref="B83:B114"/>
    <mergeCell ref="A83:A114"/>
    <mergeCell ref="C180:C187"/>
    <mergeCell ref="A316:C323"/>
    <mergeCell ref="A324:C331"/>
    <mergeCell ref="C244:C251"/>
    <mergeCell ref="A276:C283"/>
    <mergeCell ref="A284:C291"/>
    <mergeCell ref="B124:B275"/>
    <mergeCell ref="A124:A275"/>
    <mergeCell ref="C268:C275"/>
    <mergeCell ref="C260:C267"/>
    <mergeCell ref="C252:C259"/>
    <mergeCell ref="C212:C219"/>
    <mergeCell ref="C220:C227"/>
    <mergeCell ref="C228:C235"/>
    <mergeCell ref="C236:C243"/>
    <mergeCell ref="A308:C315"/>
    <mergeCell ref="C172:C179"/>
    <mergeCell ref="C188:C195"/>
    <mergeCell ref="C196:C203"/>
    <mergeCell ref="C204:C211"/>
    <mergeCell ref="C132:C139"/>
    <mergeCell ref="C140:C147"/>
    <mergeCell ref="C148:C155"/>
    <mergeCell ref="C164:C171"/>
    <mergeCell ref="C156:C163"/>
    <mergeCell ref="F4:I4"/>
    <mergeCell ref="A13:I13"/>
    <mergeCell ref="B16:I16"/>
    <mergeCell ref="A11:I11"/>
    <mergeCell ref="A12:I12"/>
    <mergeCell ref="F342:G342"/>
    <mergeCell ref="C17:C24"/>
    <mergeCell ref="B17:B24"/>
    <mergeCell ref="A17:A24"/>
    <mergeCell ref="C25:C32"/>
    <mergeCell ref="B25:B32"/>
    <mergeCell ref="A25:A32"/>
    <mergeCell ref="C33:C40"/>
    <mergeCell ref="C41:C48"/>
    <mergeCell ref="A57:C64"/>
    <mergeCell ref="A66:A73"/>
    <mergeCell ref="B66:B73"/>
    <mergeCell ref="C66:C73"/>
    <mergeCell ref="B82:I82"/>
    <mergeCell ref="A332:C339"/>
    <mergeCell ref="C124:C131"/>
  </mergeCells>
  <pageMargins left="0.74803149606299213" right="0.19685039370078741" top="0.19685039370078741" bottom="0.19685039370078741" header="0.55118110236220474" footer="0.51181102362204722"/>
  <pageSetup paperSize="9" scale="84" orientation="landscape" r:id="rId1"/>
  <rowBreaks count="10" manualBreakCount="10">
    <brk id="56" max="9" man="1"/>
    <brk id="81" max="9" man="1"/>
    <brk id="114" max="9" man="1"/>
    <brk id="147" max="9" man="1"/>
    <brk id="179" max="9" man="1"/>
    <brk id="211" max="9" man="1"/>
    <brk id="243" max="9" man="1"/>
    <brk id="267" max="9" man="1"/>
    <brk id="299" max="9" man="1"/>
    <brk id="33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2023-12-21T00:56:45Z</cp:lastPrinted>
  <dcterms:created xsi:type="dcterms:W3CDTF">2019-08-27T06:02:36Z</dcterms:created>
  <dcterms:modified xsi:type="dcterms:W3CDTF">2024-01-10T00:59:40Z</dcterms:modified>
</cp:coreProperties>
</file>