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2 год\МП 2022\МП ЖКХ\по думе от 27.10.22\"/>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Лист1!$A$1:$J$275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3" i="1" l="1"/>
  <c r="I38" i="1"/>
  <c r="G75" i="1" l="1"/>
  <c r="G220" i="1" l="1"/>
  <c r="G146" i="1"/>
  <c r="I49" i="1" l="1"/>
  <c r="G234" i="1" l="1"/>
  <c r="H269" i="1"/>
  <c r="H255" i="1"/>
  <c r="I255" i="1"/>
  <c r="G255" i="1"/>
  <c r="H241" i="1"/>
  <c r="I241" i="1"/>
  <c r="G241" i="1"/>
  <c r="G240" i="1" l="1"/>
  <c r="H220" i="1" l="1"/>
  <c r="I220" i="1"/>
  <c r="G209" i="1"/>
  <c r="H209" i="1"/>
  <c r="I209" i="1"/>
  <c r="F209" i="1"/>
  <c r="I202" i="1"/>
  <c r="G202" i="1"/>
  <c r="H202" i="1"/>
  <c r="F202" i="1"/>
  <c r="G195" i="1"/>
  <c r="H195" i="1"/>
  <c r="I195" i="1"/>
  <c r="F195" i="1"/>
  <c r="E263" i="1"/>
  <c r="E264" i="1"/>
  <c r="E259" i="1"/>
  <c r="E260" i="1"/>
  <c r="E261" i="1"/>
  <c r="E248" i="1"/>
  <c r="E249" i="1"/>
  <c r="E250" i="1"/>
  <c r="E241" i="1"/>
  <c r="E242" i="1"/>
  <c r="E243" i="1"/>
  <c r="E245" i="1"/>
  <c r="E246" i="1"/>
  <c r="E238" i="1"/>
  <c r="E239" i="1"/>
  <c r="E229" i="1"/>
  <c r="E224" i="1"/>
  <c r="E225" i="1"/>
  <c r="E227" i="1"/>
  <c r="E228" i="1"/>
  <c r="E214" i="1"/>
  <c r="E215" i="1"/>
  <c r="E208" i="1"/>
  <c r="E210" i="1"/>
  <c r="E211" i="1"/>
  <c r="E212" i="1"/>
  <c r="E213" i="1"/>
  <c r="E203" i="1"/>
  <c r="E204" i="1"/>
  <c r="E205" i="1"/>
  <c r="E206" i="1"/>
  <c r="E207" i="1"/>
  <c r="E201" i="1"/>
  <c r="E196" i="1"/>
  <c r="E197" i="1"/>
  <c r="E198" i="1"/>
  <c r="E199" i="1"/>
  <c r="E200" i="1"/>
  <c r="E124" i="1"/>
  <c r="E119" i="1"/>
  <c r="E120" i="1"/>
  <c r="E121" i="1"/>
  <c r="E122" i="1"/>
  <c r="E123" i="1"/>
  <c r="E112" i="1"/>
  <c r="E113" i="1"/>
  <c r="E114" i="1"/>
  <c r="E115" i="1"/>
  <c r="E116" i="1"/>
  <c r="E117" i="1"/>
  <c r="E194" i="1"/>
  <c r="G111" i="1"/>
  <c r="E195" i="1" l="1"/>
  <c r="E209" i="1"/>
  <c r="E202" i="1"/>
  <c r="I99" i="1"/>
  <c r="G254" i="1" l="1"/>
  <c r="H254" i="1"/>
  <c r="I254" i="1"/>
  <c r="F254" i="1"/>
  <c r="F101" i="1"/>
  <c r="G101" i="1"/>
  <c r="H101" i="1"/>
  <c r="F99" i="1"/>
  <c r="F66" i="1"/>
  <c r="G66" i="1"/>
  <c r="H66" i="1"/>
  <c r="F65" i="1"/>
  <c r="G65" i="1"/>
  <c r="H65" i="1"/>
  <c r="I65" i="1"/>
  <c r="G64" i="1"/>
  <c r="E254" i="1" l="1"/>
  <c r="H226" i="1"/>
  <c r="H223" i="1" s="1"/>
  <c r="I226" i="1"/>
  <c r="G226" i="1"/>
  <c r="G48" i="1"/>
  <c r="G50" i="1"/>
  <c r="H50" i="1"/>
  <c r="I50" i="1"/>
  <c r="F50" i="1"/>
  <c r="G49" i="1"/>
  <c r="H49" i="1"/>
  <c r="I262" i="1"/>
  <c r="F49" i="1"/>
  <c r="H48" i="1"/>
  <c r="I48" i="1"/>
  <c r="F48" i="1"/>
  <c r="G47" i="1"/>
  <c r="H47" i="1"/>
  <c r="I47" i="1"/>
  <c r="F47" i="1"/>
  <c r="G46" i="1"/>
  <c r="H46" i="1"/>
  <c r="I46" i="1"/>
  <c r="F46" i="1"/>
  <c r="H265" i="1"/>
  <c r="H258" i="1"/>
  <c r="H251" i="1"/>
  <c r="H244" i="1"/>
  <c r="H237" i="1"/>
  <c r="H230" i="1"/>
  <c r="H216" i="1"/>
  <c r="H188" i="1"/>
  <c r="H181" i="1"/>
  <c r="H174" i="1"/>
  <c r="H167" i="1"/>
  <c r="H160" i="1"/>
  <c r="H153" i="1"/>
  <c r="H146" i="1"/>
  <c r="H139" i="1"/>
  <c r="H132" i="1"/>
  <c r="H125" i="1"/>
  <c r="H118" i="1"/>
  <c r="H111" i="1"/>
  <c r="H104" i="1"/>
  <c r="H96" i="1"/>
  <c r="H89" i="1"/>
  <c r="H82" i="1"/>
  <c r="H75" i="1"/>
  <c r="H68" i="1"/>
  <c r="H60" i="1"/>
  <c r="H53" i="1"/>
  <c r="H38" i="1"/>
  <c r="H31" i="1"/>
  <c r="H24" i="1"/>
  <c r="H17" i="1"/>
  <c r="G45" i="1" l="1"/>
  <c r="E46" i="1"/>
  <c r="E226" i="1"/>
  <c r="H45" i="1"/>
  <c r="G233" i="1" l="1"/>
  <c r="I233" i="1"/>
  <c r="F98" i="1"/>
  <c r="G99" i="1"/>
  <c r="G89" i="1"/>
  <c r="I89" i="1"/>
  <c r="F89" i="1"/>
  <c r="E90" i="1"/>
  <c r="E91" i="1"/>
  <c r="E92" i="1"/>
  <c r="E93" i="1"/>
  <c r="E94" i="1"/>
  <c r="E95" i="1"/>
  <c r="E233" i="1" l="1"/>
  <c r="E89" i="1"/>
  <c r="G98" i="1"/>
  <c r="I98" i="1"/>
  <c r="I100" i="1" l="1"/>
  <c r="E74" i="1"/>
  <c r="I219" i="1" l="1"/>
  <c r="G100" i="1" l="1"/>
  <c r="G68" i="1"/>
  <c r="I68" i="1"/>
  <c r="F68" i="1"/>
  <c r="E69" i="1"/>
  <c r="E70" i="1"/>
  <c r="E71" i="1"/>
  <c r="E72" i="1"/>
  <c r="E73" i="1"/>
  <c r="E76" i="1"/>
  <c r="I97" i="1"/>
  <c r="E68" i="1" l="1"/>
  <c r="F268" i="1"/>
  <c r="G253" i="1"/>
  <c r="G219" i="1"/>
  <c r="G188" i="1"/>
  <c r="I188" i="1"/>
  <c r="F188" i="1"/>
  <c r="E188" i="1" s="1"/>
  <c r="E189" i="1"/>
  <c r="E190" i="1"/>
  <c r="E191" i="1"/>
  <c r="E192" i="1"/>
  <c r="E193" i="1"/>
  <c r="E187" i="1"/>
  <c r="F258" i="1" l="1"/>
  <c r="I45" i="1"/>
  <c r="F45" i="1"/>
  <c r="E47" i="1"/>
  <c r="E48" i="1"/>
  <c r="E50" i="1"/>
  <c r="E51" i="1"/>
  <c r="E44" i="1"/>
  <c r="G262" i="1" l="1"/>
  <c r="G269" i="1" s="1"/>
  <c r="I258" i="1"/>
  <c r="E45" i="1"/>
  <c r="E49" i="1"/>
  <c r="G31" i="1"/>
  <c r="I31" i="1"/>
  <c r="G38" i="1"/>
  <c r="F31" i="1"/>
  <c r="E32" i="1"/>
  <c r="E33" i="1"/>
  <c r="E34" i="1"/>
  <c r="E35" i="1"/>
  <c r="E36" i="1"/>
  <c r="E37" i="1"/>
  <c r="F38" i="1"/>
  <c r="E39" i="1"/>
  <c r="E40" i="1"/>
  <c r="E41" i="1"/>
  <c r="E42" i="1"/>
  <c r="E43" i="1"/>
  <c r="I247" i="1"/>
  <c r="G247" i="1"/>
  <c r="E247" i="1" s="1"/>
  <c r="G24" i="1"/>
  <c r="I24" i="1"/>
  <c r="F24" i="1"/>
  <c r="E25" i="1"/>
  <c r="E26" i="1"/>
  <c r="E27" i="1"/>
  <c r="E28" i="1"/>
  <c r="E29" i="1"/>
  <c r="E30" i="1"/>
  <c r="E23" i="1"/>
  <c r="G258" i="1" l="1"/>
  <c r="E258" i="1" s="1"/>
  <c r="E262" i="1"/>
  <c r="E31" i="1"/>
  <c r="E38" i="1"/>
  <c r="E24" i="1"/>
  <c r="I240" i="1"/>
  <c r="F237" i="1"/>
  <c r="I111" i="1"/>
  <c r="F111" i="1"/>
  <c r="E110" i="1"/>
  <c r="E240" i="1" l="1"/>
  <c r="G268" i="1"/>
  <c r="E111" i="1"/>
  <c r="G237" i="1"/>
  <c r="I237" i="1"/>
  <c r="I253" i="1"/>
  <c r="I218" i="1"/>
  <c r="E237" i="1" l="1"/>
  <c r="F223" i="1"/>
  <c r="I223" i="1" l="1"/>
  <c r="G223" i="1"/>
  <c r="E223" i="1" s="1"/>
  <c r="E22" i="1"/>
  <c r="E21" i="1"/>
  <c r="E20" i="1"/>
  <c r="E19" i="1"/>
  <c r="E18" i="1"/>
  <c r="I17" i="1"/>
  <c r="G17" i="1"/>
  <c r="F17" i="1"/>
  <c r="G232" i="1"/>
  <c r="I231" i="1"/>
  <c r="G231" i="1"/>
  <c r="G257" i="1"/>
  <c r="I257" i="1"/>
  <c r="G256" i="1"/>
  <c r="I256" i="1"/>
  <c r="F253" i="1"/>
  <c r="E253" i="1" s="1"/>
  <c r="F255" i="1"/>
  <c r="F256" i="1"/>
  <c r="E256" i="1" s="1"/>
  <c r="F257" i="1"/>
  <c r="E257" i="1" s="1"/>
  <c r="G252" i="1"/>
  <c r="I252" i="1"/>
  <c r="F252" i="1"/>
  <c r="E252" i="1" s="1"/>
  <c r="I217" i="1"/>
  <c r="G217" i="1"/>
  <c r="F97" i="1"/>
  <c r="E186" i="1"/>
  <c r="E185" i="1"/>
  <c r="E184" i="1"/>
  <c r="E183" i="1"/>
  <c r="E182" i="1"/>
  <c r="I181" i="1"/>
  <c r="G181" i="1"/>
  <c r="F181" i="1"/>
  <c r="E180" i="1"/>
  <c r="E179" i="1"/>
  <c r="E178" i="1"/>
  <c r="E177" i="1"/>
  <c r="E176" i="1"/>
  <c r="E175" i="1"/>
  <c r="I174" i="1"/>
  <c r="G174" i="1"/>
  <c r="F174" i="1"/>
  <c r="E173" i="1"/>
  <c r="E172" i="1"/>
  <c r="E171" i="1"/>
  <c r="E170" i="1"/>
  <c r="E169" i="1"/>
  <c r="E168" i="1"/>
  <c r="I167" i="1"/>
  <c r="G167" i="1"/>
  <c r="F167" i="1"/>
  <c r="E167" i="1" s="1"/>
  <c r="E166" i="1"/>
  <c r="E165" i="1"/>
  <c r="E164" i="1"/>
  <c r="E163" i="1"/>
  <c r="E162" i="1"/>
  <c r="E161" i="1"/>
  <c r="I160" i="1"/>
  <c r="G160" i="1"/>
  <c r="F160" i="1"/>
  <c r="E159" i="1"/>
  <c r="E158" i="1"/>
  <c r="E157" i="1"/>
  <c r="E156" i="1"/>
  <c r="E155" i="1"/>
  <c r="E154" i="1"/>
  <c r="I153" i="1"/>
  <c r="G153" i="1"/>
  <c r="F153" i="1"/>
  <c r="E152" i="1"/>
  <c r="E151" i="1"/>
  <c r="E150" i="1"/>
  <c r="E149" i="1"/>
  <c r="E148" i="1"/>
  <c r="E147" i="1"/>
  <c r="I146" i="1"/>
  <c r="F146" i="1"/>
  <c r="E145" i="1"/>
  <c r="E144" i="1"/>
  <c r="E143" i="1"/>
  <c r="E142" i="1"/>
  <c r="E141" i="1"/>
  <c r="E140" i="1"/>
  <c r="I139" i="1"/>
  <c r="G139" i="1"/>
  <c r="F139" i="1"/>
  <c r="E138" i="1"/>
  <c r="E137" i="1"/>
  <c r="E136" i="1"/>
  <c r="E135" i="1"/>
  <c r="E134" i="1"/>
  <c r="E133" i="1"/>
  <c r="I132" i="1"/>
  <c r="G132" i="1"/>
  <c r="F132" i="1"/>
  <c r="E131" i="1"/>
  <c r="E130" i="1"/>
  <c r="E129" i="1"/>
  <c r="E128" i="1"/>
  <c r="E127" i="1"/>
  <c r="E126" i="1"/>
  <c r="I125" i="1"/>
  <c r="G125" i="1"/>
  <c r="F125" i="1"/>
  <c r="I118" i="1"/>
  <c r="G118" i="1"/>
  <c r="F118" i="1"/>
  <c r="E255" i="1" l="1"/>
  <c r="E118" i="1"/>
  <c r="G266" i="1"/>
  <c r="E181" i="1"/>
  <c r="G267" i="1"/>
  <c r="E174" i="1"/>
  <c r="E146" i="1"/>
  <c r="E139" i="1"/>
  <c r="E153" i="1"/>
  <c r="E132" i="1"/>
  <c r="E17" i="1"/>
  <c r="F251" i="1"/>
  <c r="E125" i="1"/>
  <c r="E160" i="1"/>
  <c r="I64" i="1"/>
  <c r="G63" i="1"/>
  <c r="G62" i="1"/>
  <c r="I63" i="1"/>
  <c r="I62" i="1"/>
  <c r="I236" i="1" l="1"/>
  <c r="F244" i="1" l="1"/>
  <c r="I244" i="1"/>
  <c r="G244" i="1" l="1"/>
  <c r="E244" i="1" s="1"/>
  <c r="F217" i="1"/>
  <c r="E217" i="1" s="1"/>
  <c r="I222" i="1"/>
  <c r="G222" i="1"/>
  <c r="F222" i="1"/>
  <c r="E106" i="1"/>
  <c r="E105" i="1"/>
  <c r="E107" i="1"/>
  <c r="E108" i="1"/>
  <c r="E109" i="1"/>
  <c r="E78" i="1"/>
  <c r="E77" i="1"/>
  <c r="E79" i="1"/>
  <c r="E80" i="1"/>
  <c r="E81" i="1"/>
  <c r="E83" i="1"/>
  <c r="E84" i="1"/>
  <c r="E85" i="1"/>
  <c r="E86" i="1"/>
  <c r="E87" i="1"/>
  <c r="E88" i="1"/>
  <c r="E59" i="1"/>
  <c r="E55" i="1"/>
  <c r="E54" i="1"/>
  <c r="E56" i="1"/>
  <c r="E57" i="1"/>
  <c r="E58" i="1"/>
  <c r="E222" i="1" l="1"/>
  <c r="I53" i="1"/>
  <c r="F232" i="1" l="1"/>
  <c r="I232" i="1"/>
  <c r="I267" i="1" s="1"/>
  <c r="I268" i="1"/>
  <c r="E268" i="1" s="1"/>
  <c r="F234" i="1"/>
  <c r="F269" i="1" s="1"/>
  <c r="I234" i="1"/>
  <c r="I269" i="1" s="1"/>
  <c r="F235" i="1"/>
  <c r="G235" i="1"/>
  <c r="G270" i="1" s="1"/>
  <c r="I235" i="1"/>
  <c r="F236" i="1"/>
  <c r="G236" i="1"/>
  <c r="F231" i="1"/>
  <c r="E231" i="1" s="1"/>
  <c r="G104" i="1"/>
  <c r="I104" i="1"/>
  <c r="F104" i="1"/>
  <c r="F82" i="1"/>
  <c r="G218" i="1"/>
  <c r="E218" i="1" s="1"/>
  <c r="I216" i="1"/>
  <c r="F100" i="1"/>
  <c r="F219" i="1" s="1"/>
  <c r="E219" i="1" s="1"/>
  <c r="F220" i="1"/>
  <c r="E220" i="1" s="1"/>
  <c r="I101" i="1"/>
  <c r="F102" i="1"/>
  <c r="F221" i="1" s="1"/>
  <c r="G102" i="1"/>
  <c r="G221" i="1" s="1"/>
  <c r="I102" i="1"/>
  <c r="G97" i="1"/>
  <c r="G82" i="1"/>
  <c r="I82" i="1"/>
  <c r="E235" i="1" l="1"/>
  <c r="E221" i="1"/>
  <c r="E236" i="1"/>
  <c r="E232" i="1"/>
  <c r="E269" i="1"/>
  <c r="E234" i="1"/>
  <c r="E104" i="1"/>
  <c r="F271" i="1"/>
  <c r="F230" i="1"/>
  <c r="E97" i="1"/>
  <c r="F266" i="1"/>
  <c r="E101" i="1"/>
  <c r="E99" i="1"/>
  <c r="E102" i="1"/>
  <c r="F216" i="1"/>
  <c r="E98" i="1"/>
  <c r="F96" i="1"/>
  <c r="E100" i="1"/>
  <c r="G216" i="1"/>
  <c r="E82" i="1"/>
  <c r="I96" i="1"/>
  <c r="G96" i="1"/>
  <c r="I270" i="1"/>
  <c r="G271" i="1"/>
  <c r="I271" i="1"/>
  <c r="G230" i="1"/>
  <c r="I75" i="1"/>
  <c r="F75" i="1"/>
  <c r="F53" i="1"/>
  <c r="E63" i="1"/>
  <c r="E64" i="1"/>
  <c r="I66" i="1"/>
  <c r="E66" i="1" s="1"/>
  <c r="I61" i="1"/>
  <c r="G61" i="1"/>
  <c r="G53" i="1"/>
  <c r="I266" i="1"/>
  <c r="I265" i="1" l="1"/>
  <c r="E216" i="1"/>
  <c r="E266" i="1"/>
  <c r="E271" i="1"/>
  <c r="E75" i="1"/>
  <c r="E65" i="1"/>
  <c r="I60" i="1"/>
  <c r="F270" i="1"/>
  <c r="E270" i="1" s="1"/>
  <c r="E61" i="1"/>
  <c r="F267" i="1"/>
  <c r="E267" i="1" s="1"/>
  <c r="E96" i="1"/>
  <c r="E53" i="1"/>
  <c r="E62" i="1"/>
  <c r="G265" i="1"/>
  <c r="G251" i="1"/>
  <c r="I230" i="1"/>
  <c r="E230" i="1" s="1"/>
  <c r="G60" i="1"/>
  <c r="I251" i="1"/>
  <c r="E251" i="1" l="1"/>
  <c r="E60" i="1"/>
  <c r="F265" i="1"/>
  <c r="E265" i="1" s="1"/>
</calcChain>
</file>

<file path=xl/sharedStrings.xml><?xml version="1.0" encoding="utf-8"?>
<sst xmlns="http://schemas.openxmlformats.org/spreadsheetml/2006/main" count="106" uniqueCount="72">
  <si>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</si>
  <si>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</si>
  <si>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</si>
  <si>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</si>
  <si>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</si>
  <si>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</si>
  <si>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</si>
  <si>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</si>
  <si>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</si>
  <si>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</si>
  <si>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</si>
  <si>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</si>
  <si>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</si>
  <si>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</si>
  <si>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</si>
  <si>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</si>
  <si>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</si>
  <si>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</si>
  <si>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</si>
  <si>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</si>
  <si>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</si>
  <si>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</si>
  <si>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</si>
  <si>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</si>
  <si>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</si>
  <si>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</si>
  <si>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</si>
  <si>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</si>
  <si>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</si>
  <si>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</si>
  <si>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</si>
  <si>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</si>
  <si>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</si>
  <si>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</si>
  <si>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</si>
  <si>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</si>
  <si>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</si>
  <si>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</si>
  <si>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</si>
  <si>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</si>
  <si>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</si>
  <si>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</si>
  <si>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</si>
  <si>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</si>
  <si>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</si>
  <si>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</si>
  <si>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</si>
  <si>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</si>
  <si>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</si>
  <si>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</si>
  <si>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</si>
  <si>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</si>
  <si>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</si>
  <si>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</si>
  <si>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</si>
  <si>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 xml:space="preserve">     от __________________№ ______________________</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</si>
  <si>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</si>
  <si>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</si>
  <si>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</si>
  <si>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</si>
  <si>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</si>
  <si>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</si>
  <si>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Основное мероприятие 6.22. «Обустройство детских и спортивных площадок» Подпрограмма № 6 «Благоустройство территории города Усолье-Сибирское» на 2019-2024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</si>
  <si>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2019-2024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</si>
  <si>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2019-2024 годы</t>
  </si>
  <si>
    <t>Всего по Государственной программе Иркутской области «Развитие дорожного хозяйства и сети искусственных сооружений» на 2019-2024 годы:</t>
  </si>
  <si>
    <t>Государственная программа Иркутской области «Развитие дорожного хозяйства и сети искусственных сооружений»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</si>
  <si>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</si>
  <si>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</si>
  <si>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Подпрограмма № 8 «Развитие и модернизация объектов водоснабжения, водоотведения и очистки сточных вод» на 2020-2024 годы</t>
  </si>
  <si>
    <t xml:space="preserve">Мэр города     </t>
  </si>
  <si>
    <t>М.В. Торопкин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</si>
</sst>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4"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
      <b/>
      <sz val="18"/>
      <name val="Times New Roman"/>
      <family val="1"/>
      <charset val="204"/>
    </font>
    <font>
      <b/>
      <sz val="18"/>
      <color indexed="8"/>
      <name val="Times New Roman"/>
      <family val="1"/>
      <charset val="204"/>
    </font>
    <font>
      <sz val="1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4">
    <xf numFmtId="0" fontId="0" fillId="0" borderId="0" xfId="0"/>
    <xf numFmtId="0" fontId="4" fillId="0" borderId="0" xfId="0" applyFont="1" applyFill="1" applyAlignment="1">
      <alignment horizontal="right" vertical="center"/>
    </xf>
    <xf numFmtId="0" fontId="0" fillId="0" borderId="0" xfId="0" applyAlignment="1">
      <alignment vertical="top"/>
    </xf>
    <xf numFmtId="4" fontId="5"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8"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0"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5" fillId="0" borderId="0" xfId="0" applyFont="1" applyFill="1" applyBorder="1" applyAlignment="1">
      <alignment horizontal="right" wrapText="1"/>
    </xf>
    <xf numFmtId="0" fontId="0" fillId="0" borderId="0" xfId="0" applyAlignment="1">
      <alignment horizontal="right" wrapText="1"/>
    </xf>
    <xf numFmtId="0" fontId="6"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6" fillId="0" borderId="7" xfId="0" applyFont="1" applyBorder="1" applyAlignment="1">
      <alignment horizontal="left" vertical="top"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1"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6" fillId="0" borderId="2" xfId="0" applyFont="1" applyBorder="1" applyAlignment="1">
      <alignment horizontal="left" vertical="top" wrapText="1"/>
    </xf>
    <xf numFmtId="0" fontId="6" fillId="0" borderId="7" xfId="0" applyFont="1" applyBorder="1" applyAlignment="1">
      <alignment horizontal="left" vertical="center" wrapText="1"/>
    </xf>
    <xf numFmtId="4" fontId="12" fillId="0" borderId="0" xfId="0" applyNumberFormat="1" applyFont="1" applyFill="1" applyBorder="1" applyAlignment="1">
      <alignment horizontal="left" wrapText="1"/>
    </xf>
    <xf numFmtId="0" fontId="13" fillId="0" borderId="0" xfId="0" applyFont="1" applyAlignment="1">
      <alignment wrapText="1"/>
    </xf>
    <xf numFmtId="0" fontId="9"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8" fillId="0" borderId="10"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2" borderId="6" xfId="0" applyFont="1" applyFill="1" applyBorder="1" applyAlignment="1">
      <alignment vertical="top" wrapText="1"/>
    </xf>
    <xf numFmtId="0" fontId="6" fillId="0" borderId="7"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2" borderId="10"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8" xfId="0" applyFont="1" applyFill="1" applyBorder="1" applyAlignment="1">
      <alignment vertical="center" wrapText="1"/>
    </xf>
    <xf numFmtId="0" fontId="8" fillId="2" borderId="3" xfId="0" applyFont="1" applyFill="1" applyBorder="1" applyAlignment="1">
      <alignment vertical="center" wrapText="1"/>
    </xf>
    <xf numFmtId="0" fontId="11" fillId="0" borderId="0" xfId="0" applyFont="1" applyAlignment="1">
      <alignment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vertical="center" wrapText="1"/>
    </xf>
    <xf numFmtId="0" fontId="0" fillId="0" borderId="0" xfId="0" applyAlignment="1">
      <alignment vertical="center" wrapText="1"/>
    </xf>
    <xf numFmtId="0" fontId="1" fillId="0" borderId="0" xfId="0" applyFont="1" applyFill="1" applyAlignment="1">
      <alignment horizontal="right"/>
    </xf>
    <xf numFmtId="0" fontId="0" fillId="0" borderId="0" xfId="0" applyAlignment="1">
      <alignment horizontal="right"/>
    </xf>
    <xf numFmtId="0" fontId="8" fillId="0" borderId="14"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8"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7" fillId="0" borderId="0" xfId="0" applyFont="1" applyAlignment="1">
      <alignment horizontal="center" vertical="top" wrapText="1"/>
    </xf>
    <xf numFmtId="0" fontId="9"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 fillId="0" borderId="1" xfId="0" applyFont="1" applyBorder="1" applyAlignment="1">
      <alignment vertical="top" wrapText="1"/>
    </xf>
    <xf numFmtId="0" fontId="8" fillId="0" borderId="1" xfId="0" applyFont="1" applyBorder="1" applyAlignment="1">
      <alignment vertical="top" wrapText="1"/>
    </xf>
    <xf numFmtId="0" fontId="1" fillId="0" borderId="6" xfId="0" applyFont="1" applyBorder="1" applyAlignment="1">
      <alignment vertical="top" wrapText="1"/>
    </xf>
    <xf numFmtId="0" fontId="8" fillId="0" borderId="7" xfId="0" applyFont="1" applyBorder="1" applyAlignment="1">
      <alignment vertical="top" wrapText="1"/>
    </xf>
    <xf numFmtId="0" fontId="8" fillId="0" borderId="2" xfId="0" applyFont="1" applyBorder="1" applyAlignment="1">
      <alignment vertical="top" wrapText="1"/>
    </xf>
    <xf numFmtId="0" fontId="0" fillId="0" borderId="7" xfId="0" applyBorder="1" applyAlignment="1">
      <alignment horizontal="center" wrapText="1"/>
    </xf>
    <xf numFmtId="0" fontId="0" fillId="0" borderId="2" xfId="0"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4"/>
  <sheetViews>
    <sheetView tabSelected="1" zoomScaleNormal="100" zoomScaleSheetLayoutView="100" workbookViewId="0">
      <pane ySplit="15" topLeftCell="A74" activePane="bottomLeft" state="frozen"/>
      <selection pane="bottomLeft" activeCell="C75" sqref="C75:C81"/>
    </sheetView>
  </sheetViews>
  <sheetFormatPr defaultRowHeight="15" x14ac:dyDescent="0.25"/>
  <cols>
    <col min="1" max="1" width="5.7109375" customWidth="1"/>
    <col min="2" max="2" width="37" customWidth="1"/>
    <col min="3" max="3" width="25.140625" customWidth="1"/>
    <col min="4" max="4" width="10.7109375" customWidth="1"/>
    <col min="5" max="5" width="14.7109375" customWidth="1"/>
    <col min="6" max="6" width="13.85546875" style="38" customWidth="1"/>
    <col min="7" max="7" width="14.42578125" customWidth="1"/>
    <col min="8" max="8" width="12.28515625" customWidth="1"/>
    <col min="9" max="9" width="13" customWidth="1"/>
    <col min="10" max="10" width="14.7109375" customWidth="1"/>
    <col min="12" max="12" width="15.28515625" customWidth="1"/>
  </cols>
  <sheetData>
    <row r="1" spans="1:9" x14ac:dyDescent="0.25">
      <c r="F1" s="35"/>
      <c r="I1" s="4" t="s">
        <v>47</v>
      </c>
    </row>
    <row r="2" spans="1:9" x14ac:dyDescent="0.25">
      <c r="F2" s="35"/>
      <c r="I2" s="4" t="s">
        <v>17</v>
      </c>
    </row>
    <row r="3" spans="1:9" x14ac:dyDescent="0.25">
      <c r="F3" s="35"/>
      <c r="I3" s="4" t="s">
        <v>18</v>
      </c>
    </row>
    <row r="4" spans="1:9" x14ac:dyDescent="0.25">
      <c r="F4" s="134" t="s">
        <v>55</v>
      </c>
      <c r="G4" s="135"/>
      <c r="H4" s="135"/>
      <c r="I4" s="135"/>
    </row>
    <row r="5" spans="1:9" x14ac:dyDescent="0.25">
      <c r="F5" s="35"/>
      <c r="G5" s="4"/>
      <c r="H5" s="4"/>
    </row>
    <row r="6" spans="1:9" x14ac:dyDescent="0.25">
      <c r="F6" s="36"/>
      <c r="I6" s="4" t="s">
        <v>19</v>
      </c>
    </row>
    <row r="7" spans="1:9" x14ac:dyDescent="0.25">
      <c r="F7" s="36"/>
      <c r="I7" s="4" t="s">
        <v>20</v>
      </c>
    </row>
    <row r="8" spans="1:9" x14ac:dyDescent="0.25">
      <c r="F8" s="37"/>
      <c r="I8" s="5" t="s">
        <v>22</v>
      </c>
    </row>
    <row r="9" spans="1:9" x14ac:dyDescent="0.25">
      <c r="F9" s="36"/>
      <c r="I9" s="4" t="s">
        <v>21</v>
      </c>
    </row>
    <row r="10" spans="1:9" ht="15.75" customHeight="1" x14ac:dyDescent="0.25">
      <c r="I10" s="1"/>
    </row>
    <row r="11" spans="1:9" ht="37.5" customHeight="1" x14ac:dyDescent="0.25">
      <c r="A11" s="142" t="s">
        <v>4</v>
      </c>
      <c r="B11" s="142"/>
      <c r="C11" s="142"/>
      <c r="D11" s="142"/>
      <c r="E11" s="142"/>
      <c r="F11" s="142"/>
      <c r="G11" s="142"/>
      <c r="H11" s="142"/>
      <c r="I11" s="142"/>
    </row>
    <row r="12" spans="1:9" ht="21" customHeight="1" x14ac:dyDescent="0.25">
      <c r="A12" s="143" t="s">
        <v>8</v>
      </c>
      <c r="B12" s="143"/>
      <c r="C12" s="143"/>
      <c r="D12" s="143"/>
      <c r="E12" s="143"/>
      <c r="F12" s="143"/>
      <c r="G12" s="143"/>
      <c r="H12" s="143"/>
      <c r="I12" s="143"/>
    </row>
    <row r="13" spans="1:9" ht="13.5" customHeight="1" x14ac:dyDescent="0.25">
      <c r="A13" s="141" t="s">
        <v>16</v>
      </c>
      <c r="B13" s="141"/>
      <c r="C13" s="141"/>
      <c r="D13" s="141"/>
      <c r="E13" s="141"/>
      <c r="F13" s="141"/>
      <c r="G13" s="141"/>
      <c r="H13" s="141"/>
      <c r="I13" s="141"/>
    </row>
    <row r="14" spans="1:9" ht="12.75" customHeight="1" x14ac:dyDescent="0.25">
      <c r="I14" s="17" t="s">
        <v>25</v>
      </c>
    </row>
    <row r="15" spans="1:9" ht="54.75" customHeight="1" x14ac:dyDescent="0.25">
      <c r="A15" s="6" t="s">
        <v>0</v>
      </c>
      <c r="B15" s="6" t="s">
        <v>1</v>
      </c>
      <c r="C15" s="6" t="s">
        <v>2</v>
      </c>
      <c r="D15" s="6" t="s">
        <v>34</v>
      </c>
      <c r="E15" s="19" t="s">
        <v>35</v>
      </c>
      <c r="F15" s="39" t="s">
        <v>36</v>
      </c>
      <c r="G15" s="6" t="s">
        <v>37</v>
      </c>
      <c r="H15" s="31" t="s">
        <v>54</v>
      </c>
      <c r="I15" s="6" t="s">
        <v>38</v>
      </c>
    </row>
    <row r="16" spans="1:9" ht="34.5" customHeight="1" x14ac:dyDescent="0.25">
      <c r="A16" s="6">
        <v>1</v>
      </c>
      <c r="B16" s="76" t="s">
        <v>45</v>
      </c>
      <c r="C16" s="76"/>
      <c r="D16" s="76"/>
      <c r="E16" s="76"/>
      <c r="F16" s="76"/>
      <c r="G16" s="76"/>
      <c r="H16" s="76"/>
      <c r="I16" s="76"/>
    </row>
    <row r="17" spans="1:9" ht="27" customHeight="1" x14ac:dyDescent="0.25">
      <c r="A17" s="55">
        <v>1</v>
      </c>
      <c r="B17" s="47" t="s">
        <v>46</v>
      </c>
      <c r="C17" s="43" t="s">
        <v>43</v>
      </c>
      <c r="D17" s="23" t="s">
        <v>15</v>
      </c>
      <c r="E17" s="9">
        <f>F17+G17+I17</f>
        <v>877950</v>
      </c>
      <c r="F17" s="18">
        <f>F18+F19+F20+F21+F22+F23</f>
        <v>0</v>
      </c>
      <c r="G17" s="9">
        <f>G18+G19+G20+G21+G22+G23</f>
        <v>780400</v>
      </c>
      <c r="H17" s="9">
        <f>H18+H19+H20+H21+H22+H23</f>
        <v>0</v>
      </c>
      <c r="I17" s="9">
        <f>I18+I19+I20+I21+I22+I23</f>
        <v>97550</v>
      </c>
    </row>
    <row r="18" spans="1:9" ht="27" customHeight="1" x14ac:dyDescent="0.25">
      <c r="A18" s="51"/>
      <c r="B18" s="73"/>
      <c r="C18" s="44"/>
      <c r="D18" s="23">
        <v>2019</v>
      </c>
      <c r="E18" s="9">
        <f t="shared" ref="E18" si="0">F18+G18+I18</f>
        <v>0</v>
      </c>
      <c r="F18" s="18">
        <v>0</v>
      </c>
      <c r="G18" s="9">
        <v>0</v>
      </c>
      <c r="H18" s="9">
        <v>0</v>
      </c>
      <c r="I18" s="9">
        <v>0</v>
      </c>
    </row>
    <row r="19" spans="1:9" ht="27" customHeight="1" x14ac:dyDescent="0.25">
      <c r="A19" s="51"/>
      <c r="B19" s="73"/>
      <c r="C19" s="44"/>
      <c r="D19" s="23">
        <v>2020</v>
      </c>
      <c r="E19" s="9">
        <f>F19+G19+I19</f>
        <v>0</v>
      </c>
      <c r="F19" s="18">
        <v>0</v>
      </c>
      <c r="G19" s="9">
        <v>0</v>
      </c>
      <c r="H19" s="9">
        <v>0</v>
      </c>
      <c r="I19" s="9">
        <v>0</v>
      </c>
    </row>
    <row r="20" spans="1:9" ht="29.25" customHeight="1" x14ac:dyDescent="0.25">
      <c r="A20" s="51"/>
      <c r="B20" s="73"/>
      <c r="C20" s="44"/>
      <c r="D20" s="23">
        <v>2021</v>
      </c>
      <c r="E20" s="9">
        <f t="shared" ref="E20:E22" si="1">F20+G20+I20</f>
        <v>877950</v>
      </c>
      <c r="F20" s="18">
        <v>0</v>
      </c>
      <c r="G20" s="9">
        <v>780400</v>
      </c>
      <c r="H20" s="9">
        <v>0</v>
      </c>
      <c r="I20" s="9">
        <v>97550</v>
      </c>
    </row>
    <row r="21" spans="1:9" ht="27" customHeight="1" x14ac:dyDescent="0.25">
      <c r="A21" s="51"/>
      <c r="B21" s="73"/>
      <c r="C21" s="44"/>
      <c r="D21" s="23">
        <v>2022</v>
      </c>
      <c r="E21" s="9">
        <f t="shared" si="1"/>
        <v>0</v>
      </c>
      <c r="F21" s="18">
        <v>0</v>
      </c>
      <c r="G21" s="9">
        <v>0</v>
      </c>
      <c r="H21" s="9">
        <v>0</v>
      </c>
      <c r="I21" s="9">
        <v>0</v>
      </c>
    </row>
    <row r="22" spans="1:9" ht="27" customHeight="1" x14ac:dyDescent="0.25">
      <c r="A22" s="51"/>
      <c r="B22" s="73"/>
      <c r="C22" s="44"/>
      <c r="D22" s="23">
        <v>2023</v>
      </c>
      <c r="E22" s="9">
        <f t="shared" si="1"/>
        <v>0</v>
      </c>
      <c r="F22" s="18">
        <v>0</v>
      </c>
      <c r="G22" s="9">
        <v>0</v>
      </c>
      <c r="H22" s="9">
        <v>0</v>
      </c>
      <c r="I22" s="9">
        <v>0</v>
      </c>
    </row>
    <row r="23" spans="1:9" ht="27" customHeight="1" x14ac:dyDescent="0.25">
      <c r="A23" s="51"/>
      <c r="B23" s="73"/>
      <c r="C23" s="44"/>
      <c r="D23" s="23">
        <v>2024</v>
      </c>
      <c r="E23" s="9">
        <f>F23+G23+I23</f>
        <v>0</v>
      </c>
      <c r="F23" s="18">
        <v>0</v>
      </c>
      <c r="G23" s="9">
        <v>0</v>
      </c>
      <c r="H23" s="9">
        <v>0</v>
      </c>
      <c r="I23" s="9">
        <v>0</v>
      </c>
    </row>
    <row r="24" spans="1:9" ht="33" customHeight="1" x14ac:dyDescent="0.25">
      <c r="A24" s="59">
        <v>2</v>
      </c>
      <c r="B24" s="47" t="s">
        <v>41</v>
      </c>
      <c r="C24" s="43" t="s">
        <v>40</v>
      </c>
      <c r="D24" s="26" t="s">
        <v>15</v>
      </c>
      <c r="E24" s="9">
        <f t="shared" ref="E24:E43" si="2">F24+G24+I24</f>
        <v>1571223</v>
      </c>
      <c r="F24" s="18">
        <f>F25+F26+F27+F28+F29+F30</f>
        <v>0</v>
      </c>
      <c r="G24" s="9">
        <f t="shared" ref="G24:I24" si="3">G25+G26+G27+G28+G29+G30</f>
        <v>1414100</v>
      </c>
      <c r="H24" s="9">
        <f t="shared" si="3"/>
        <v>0</v>
      </c>
      <c r="I24" s="9">
        <f t="shared" si="3"/>
        <v>157123</v>
      </c>
    </row>
    <row r="25" spans="1:9" ht="38.25" customHeight="1" x14ac:dyDescent="0.25">
      <c r="A25" s="60"/>
      <c r="B25" s="62"/>
      <c r="C25" s="64"/>
      <c r="D25" s="26">
        <v>2019</v>
      </c>
      <c r="E25" s="9">
        <f t="shared" si="2"/>
        <v>0</v>
      </c>
      <c r="F25" s="18">
        <v>0</v>
      </c>
      <c r="G25" s="9">
        <v>0</v>
      </c>
      <c r="H25" s="9">
        <v>0</v>
      </c>
      <c r="I25" s="9">
        <v>0</v>
      </c>
    </row>
    <row r="26" spans="1:9" ht="38.25" customHeight="1" x14ac:dyDescent="0.25">
      <c r="A26" s="60"/>
      <c r="B26" s="62"/>
      <c r="C26" s="64"/>
      <c r="D26" s="26">
        <v>2020</v>
      </c>
      <c r="E26" s="9">
        <f t="shared" si="2"/>
        <v>0</v>
      </c>
      <c r="F26" s="18">
        <v>0</v>
      </c>
      <c r="G26" s="9">
        <v>0</v>
      </c>
      <c r="H26" s="9">
        <v>0</v>
      </c>
      <c r="I26" s="9">
        <v>0</v>
      </c>
    </row>
    <row r="27" spans="1:9" ht="38.25" customHeight="1" x14ac:dyDescent="0.25">
      <c r="A27" s="60"/>
      <c r="B27" s="62"/>
      <c r="C27" s="64"/>
      <c r="D27" s="26">
        <v>2021</v>
      </c>
      <c r="E27" s="9">
        <f t="shared" si="2"/>
        <v>1571223</v>
      </c>
      <c r="F27" s="18">
        <v>0</v>
      </c>
      <c r="G27" s="9">
        <v>1414100</v>
      </c>
      <c r="H27" s="9">
        <v>0</v>
      </c>
      <c r="I27" s="9">
        <v>157123</v>
      </c>
    </row>
    <row r="28" spans="1:9" ht="39.75" customHeight="1" x14ac:dyDescent="0.25">
      <c r="A28" s="60"/>
      <c r="B28" s="62"/>
      <c r="C28" s="64"/>
      <c r="D28" s="26">
        <v>2022</v>
      </c>
      <c r="E28" s="9">
        <f t="shared" si="2"/>
        <v>0</v>
      </c>
      <c r="F28" s="18">
        <v>0</v>
      </c>
      <c r="G28" s="9">
        <v>0</v>
      </c>
      <c r="H28" s="9">
        <v>0</v>
      </c>
      <c r="I28" s="9">
        <v>0</v>
      </c>
    </row>
    <row r="29" spans="1:9" ht="36" customHeight="1" x14ac:dyDescent="0.25">
      <c r="A29" s="60"/>
      <c r="B29" s="62"/>
      <c r="C29" s="64"/>
      <c r="D29" s="26">
        <v>2023</v>
      </c>
      <c r="E29" s="9">
        <f t="shared" si="2"/>
        <v>0</v>
      </c>
      <c r="F29" s="18">
        <v>0</v>
      </c>
      <c r="G29" s="9">
        <v>0</v>
      </c>
      <c r="H29" s="9">
        <v>0</v>
      </c>
      <c r="I29" s="9">
        <v>0</v>
      </c>
    </row>
    <row r="30" spans="1:9" ht="41.25" customHeight="1" x14ac:dyDescent="0.25">
      <c r="A30" s="61"/>
      <c r="B30" s="63"/>
      <c r="C30" s="65"/>
      <c r="D30" s="26">
        <v>2024</v>
      </c>
      <c r="E30" s="9">
        <f t="shared" si="2"/>
        <v>0</v>
      </c>
      <c r="F30" s="18">
        <v>0</v>
      </c>
      <c r="G30" s="9">
        <v>0</v>
      </c>
      <c r="H30" s="9">
        <v>0</v>
      </c>
      <c r="I30" s="9">
        <v>0</v>
      </c>
    </row>
    <row r="31" spans="1:9" ht="26.1" customHeight="1" x14ac:dyDescent="0.25">
      <c r="A31" s="59">
        <v>3</v>
      </c>
      <c r="B31" s="69" t="s">
        <v>50</v>
      </c>
      <c r="C31" s="43" t="s">
        <v>67</v>
      </c>
      <c r="D31" s="26" t="s">
        <v>42</v>
      </c>
      <c r="E31" s="9">
        <f t="shared" si="2"/>
        <v>32243999.43</v>
      </c>
      <c r="F31" s="18">
        <f>F32+F33+F34+F35+F36+F37</f>
        <v>0</v>
      </c>
      <c r="G31" s="9">
        <f t="shared" ref="G31:I31" si="4">G32+G33+G34+G35+G36+G37</f>
        <v>29019600</v>
      </c>
      <c r="H31" s="9">
        <f t="shared" si="4"/>
        <v>0</v>
      </c>
      <c r="I31" s="9">
        <f t="shared" si="4"/>
        <v>3224399.43</v>
      </c>
    </row>
    <row r="32" spans="1:9" ht="26.1" customHeight="1" x14ac:dyDescent="0.25">
      <c r="A32" s="51"/>
      <c r="B32" s="70"/>
      <c r="C32" s="44"/>
      <c r="D32" s="26">
        <v>2019</v>
      </c>
      <c r="E32" s="9">
        <f>F32+G32+I32</f>
        <v>0</v>
      </c>
      <c r="F32" s="18">
        <v>0</v>
      </c>
      <c r="G32" s="9">
        <v>0</v>
      </c>
      <c r="H32" s="9">
        <v>0</v>
      </c>
      <c r="I32" s="9">
        <v>0</v>
      </c>
    </row>
    <row r="33" spans="1:9" ht="26.1" customHeight="1" x14ac:dyDescent="0.25">
      <c r="A33" s="51"/>
      <c r="B33" s="70"/>
      <c r="C33" s="44"/>
      <c r="D33" s="26">
        <v>2020</v>
      </c>
      <c r="E33" s="9">
        <f t="shared" si="2"/>
        <v>0</v>
      </c>
      <c r="F33" s="18">
        <v>0</v>
      </c>
      <c r="G33" s="9">
        <v>0</v>
      </c>
      <c r="H33" s="9">
        <v>0</v>
      </c>
      <c r="I33" s="9">
        <v>0</v>
      </c>
    </row>
    <row r="34" spans="1:9" ht="26.1" customHeight="1" x14ac:dyDescent="0.25">
      <c r="A34" s="51"/>
      <c r="B34" s="70"/>
      <c r="C34" s="44"/>
      <c r="D34" s="26">
        <v>2021</v>
      </c>
      <c r="E34" s="9">
        <f t="shared" si="2"/>
        <v>0</v>
      </c>
      <c r="F34" s="18">
        <v>0</v>
      </c>
      <c r="G34" s="9">
        <v>0</v>
      </c>
      <c r="H34" s="9">
        <v>0</v>
      </c>
      <c r="I34" s="9">
        <v>0</v>
      </c>
    </row>
    <row r="35" spans="1:9" ht="26.1" customHeight="1" x14ac:dyDescent="0.25">
      <c r="A35" s="51"/>
      <c r="B35" s="70"/>
      <c r="C35" s="44"/>
      <c r="D35" s="26">
        <v>2022</v>
      </c>
      <c r="E35" s="9">
        <f t="shared" si="2"/>
        <v>32243999.43</v>
      </c>
      <c r="F35" s="18">
        <v>0</v>
      </c>
      <c r="G35" s="9">
        <v>29019600</v>
      </c>
      <c r="H35" s="9">
        <v>0</v>
      </c>
      <c r="I35" s="9">
        <v>3224399.43</v>
      </c>
    </row>
    <row r="36" spans="1:9" ht="26.1" customHeight="1" x14ac:dyDescent="0.25">
      <c r="A36" s="51"/>
      <c r="B36" s="70"/>
      <c r="C36" s="44"/>
      <c r="D36" s="26">
        <v>2023</v>
      </c>
      <c r="E36" s="9">
        <f t="shared" si="2"/>
        <v>0</v>
      </c>
      <c r="F36" s="18">
        <v>0</v>
      </c>
      <c r="G36" s="9">
        <v>0</v>
      </c>
      <c r="H36" s="9">
        <v>0</v>
      </c>
      <c r="I36" s="9">
        <v>0</v>
      </c>
    </row>
    <row r="37" spans="1:9" ht="26.1" customHeight="1" x14ac:dyDescent="0.25">
      <c r="A37" s="51"/>
      <c r="B37" s="70"/>
      <c r="C37" s="72"/>
      <c r="D37" s="26">
        <v>2024</v>
      </c>
      <c r="E37" s="9">
        <f t="shared" si="2"/>
        <v>0</v>
      </c>
      <c r="F37" s="18">
        <v>0</v>
      </c>
      <c r="G37" s="9">
        <v>0</v>
      </c>
      <c r="H37" s="9">
        <v>0</v>
      </c>
      <c r="I37" s="9">
        <v>0</v>
      </c>
    </row>
    <row r="38" spans="1:9" ht="26.1" customHeight="1" x14ac:dyDescent="0.25">
      <c r="A38" s="51"/>
      <c r="B38" s="70"/>
      <c r="C38" s="66" t="s">
        <v>68</v>
      </c>
      <c r="D38" s="26" t="s">
        <v>42</v>
      </c>
      <c r="E38" s="9">
        <f t="shared" si="2"/>
        <v>13800000</v>
      </c>
      <c r="F38" s="18">
        <f>F39+F40+F41+F42+F43+F44</f>
        <v>0</v>
      </c>
      <c r="G38" s="9">
        <f>G39+G40+G41+G42+G43+G44</f>
        <v>12420000</v>
      </c>
      <c r="H38" s="9">
        <f>H39+H40+H41+H42+H43+H44</f>
        <v>0</v>
      </c>
      <c r="I38" s="9">
        <f t="shared" ref="I38" si="5">I39+I40+I41+I42+I43+I44</f>
        <v>1380000</v>
      </c>
    </row>
    <row r="39" spans="1:9" ht="26.1" customHeight="1" x14ac:dyDescent="0.25">
      <c r="A39" s="51"/>
      <c r="B39" s="70"/>
      <c r="C39" s="67"/>
      <c r="D39" s="26">
        <v>2019</v>
      </c>
      <c r="E39" s="9">
        <f t="shared" si="2"/>
        <v>0</v>
      </c>
      <c r="F39" s="18">
        <v>0</v>
      </c>
      <c r="G39" s="9">
        <v>0</v>
      </c>
      <c r="H39" s="9">
        <v>0</v>
      </c>
      <c r="I39" s="9">
        <v>0</v>
      </c>
    </row>
    <row r="40" spans="1:9" ht="26.1" customHeight="1" x14ac:dyDescent="0.25">
      <c r="A40" s="51"/>
      <c r="B40" s="70"/>
      <c r="C40" s="67"/>
      <c r="D40" s="26">
        <v>2020</v>
      </c>
      <c r="E40" s="9">
        <f t="shared" si="2"/>
        <v>0</v>
      </c>
      <c r="F40" s="18">
        <v>0</v>
      </c>
      <c r="G40" s="9">
        <v>0</v>
      </c>
      <c r="H40" s="9">
        <v>0</v>
      </c>
      <c r="I40" s="9">
        <v>0</v>
      </c>
    </row>
    <row r="41" spans="1:9" ht="26.1" customHeight="1" x14ac:dyDescent="0.25">
      <c r="A41" s="51"/>
      <c r="B41" s="70"/>
      <c r="C41" s="67"/>
      <c r="D41" s="26">
        <v>2021</v>
      </c>
      <c r="E41" s="9">
        <f t="shared" si="2"/>
        <v>0</v>
      </c>
      <c r="F41" s="18">
        <v>0</v>
      </c>
      <c r="G41" s="9">
        <v>0</v>
      </c>
      <c r="H41" s="9">
        <v>0</v>
      </c>
      <c r="I41" s="9">
        <v>0</v>
      </c>
    </row>
    <row r="42" spans="1:9" ht="26.1" customHeight="1" x14ac:dyDescent="0.25">
      <c r="A42" s="51"/>
      <c r="B42" s="70"/>
      <c r="C42" s="67"/>
      <c r="D42" s="26">
        <v>2022</v>
      </c>
      <c r="E42" s="9">
        <f t="shared" si="2"/>
        <v>13800000</v>
      </c>
      <c r="F42" s="18">
        <v>0</v>
      </c>
      <c r="G42" s="9">
        <v>12420000</v>
      </c>
      <c r="H42" s="9">
        <v>0</v>
      </c>
      <c r="I42" s="9">
        <v>1380000</v>
      </c>
    </row>
    <row r="43" spans="1:9" ht="26.1" customHeight="1" x14ac:dyDescent="0.25">
      <c r="A43" s="51"/>
      <c r="B43" s="70"/>
      <c r="C43" s="67"/>
      <c r="D43" s="26">
        <v>2023</v>
      </c>
      <c r="E43" s="9">
        <f t="shared" si="2"/>
        <v>0</v>
      </c>
      <c r="F43" s="18">
        <v>0</v>
      </c>
      <c r="G43" s="9">
        <v>0</v>
      </c>
      <c r="H43" s="9">
        <v>0</v>
      </c>
      <c r="I43" s="9">
        <v>0</v>
      </c>
    </row>
    <row r="44" spans="1:9" ht="26.1" customHeight="1" x14ac:dyDescent="0.25">
      <c r="A44" s="52"/>
      <c r="B44" s="71"/>
      <c r="C44" s="68"/>
      <c r="D44" s="26">
        <v>2024</v>
      </c>
      <c r="E44" s="9">
        <f>F44+G44+I44</f>
        <v>0</v>
      </c>
      <c r="F44" s="18">
        <v>0</v>
      </c>
      <c r="G44" s="9">
        <v>0</v>
      </c>
      <c r="H44" s="9">
        <v>0</v>
      </c>
      <c r="I44" s="9">
        <v>0</v>
      </c>
    </row>
    <row r="45" spans="1:9" ht="26.1" customHeight="1" x14ac:dyDescent="0.25">
      <c r="A45" s="99" t="s">
        <v>57</v>
      </c>
      <c r="B45" s="149"/>
      <c r="C45" s="150"/>
      <c r="D45" s="29" t="s">
        <v>42</v>
      </c>
      <c r="E45" s="9">
        <f t="shared" ref="E45:E51" si="6">F45+G45+I45</f>
        <v>48493172.43</v>
      </c>
      <c r="F45" s="18">
        <f>F46+F47+F48+F49+F50+F51</f>
        <v>0</v>
      </c>
      <c r="G45" s="9">
        <f>G46+G47+G48+G49+G50+G51</f>
        <v>43634100</v>
      </c>
      <c r="H45" s="9">
        <f t="shared" ref="H45:I45" si="7">H46+H47+H48+H49+H50+H51</f>
        <v>0</v>
      </c>
      <c r="I45" s="9">
        <f t="shared" si="7"/>
        <v>4859072.43</v>
      </c>
    </row>
    <row r="46" spans="1:9" ht="26.1" customHeight="1" x14ac:dyDescent="0.25">
      <c r="A46" s="151"/>
      <c r="B46" s="152"/>
      <c r="C46" s="153"/>
      <c r="D46" s="29">
        <v>2019</v>
      </c>
      <c r="E46" s="9">
        <f>F46+G46+I46</f>
        <v>0</v>
      </c>
      <c r="F46" s="18">
        <f>F18+F25+F32+F39</f>
        <v>0</v>
      </c>
      <c r="G46" s="9">
        <f t="shared" ref="G46:I46" si="8">G18+G25+G32+G39</f>
        <v>0</v>
      </c>
      <c r="H46" s="9">
        <f t="shared" si="8"/>
        <v>0</v>
      </c>
      <c r="I46" s="9">
        <f t="shared" si="8"/>
        <v>0</v>
      </c>
    </row>
    <row r="47" spans="1:9" ht="26.1" customHeight="1" x14ac:dyDescent="0.25">
      <c r="A47" s="151"/>
      <c r="B47" s="152"/>
      <c r="C47" s="153"/>
      <c r="D47" s="29">
        <v>2020</v>
      </c>
      <c r="E47" s="9">
        <f t="shared" si="6"/>
        <v>0</v>
      </c>
      <c r="F47" s="18">
        <f>F19+F26+F33+F40</f>
        <v>0</v>
      </c>
      <c r="G47" s="9">
        <f t="shared" ref="G47:I47" si="9">G19+G26+G33+G40</f>
        <v>0</v>
      </c>
      <c r="H47" s="9">
        <f t="shared" si="9"/>
        <v>0</v>
      </c>
      <c r="I47" s="9">
        <f t="shared" si="9"/>
        <v>0</v>
      </c>
    </row>
    <row r="48" spans="1:9" ht="26.1" customHeight="1" x14ac:dyDescent="0.25">
      <c r="A48" s="151"/>
      <c r="B48" s="152"/>
      <c r="C48" s="153"/>
      <c r="D48" s="29">
        <v>2021</v>
      </c>
      <c r="E48" s="9">
        <f t="shared" si="6"/>
        <v>2449173</v>
      </c>
      <c r="F48" s="18">
        <f>F20+F27+F34+F41</f>
        <v>0</v>
      </c>
      <c r="G48" s="9">
        <f>G20+G27+G34+G41</f>
        <v>2194500</v>
      </c>
      <c r="H48" s="9">
        <f t="shared" ref="H48:I48" si="10">H20+H27+H34+H41</f>
        <v>0</v>
      </c>
      <c r="I48" s="9">
        <f t="shared" si="10"/>
        <v>254673</v>
      </c>
    </row>
    <row r="49" spans="1:9" ht="26.1" customHeight="1" x14ac:dyDescent="0.25">
      <c r="A49" s="151"/>
      <c r="B49" s="152"/>
      <c r="C49" s="153"/>
      <c r="D49" s="29">
        <v>2022</v>
      </c>
      <c r="E49" s="9">
        <f t="shared" si="6"/>
        <v>46043999.43</v>
      </c>
      <c r="F49" s="18">
        <f>F21+F28+F35+F42</f>
        <v>0</v>
      </c>
      <c r="G49" s="9">
        <f t="shared" ref="G49:H49" si="11">G21+G28+G35+G42</f>
        <v>41439600</v>
      </c>
      <c r="H49" s="9">
        <f t="shared" si="11"/>
        <v>0</v>
      </c>
      <c r="I49" s="9">
        <f>I21+I28+I35+I42</f>
        <v>4604399.43</v>
      </c>
    </row>
    <row r="50" spans="1:9" ht="26.1" customHeight="1" x14ac:dyDescent="0.25">
      <c r="A50" s="151"/>
      <c r="B50" s="152"/>
      <c r="C50" s="153"/>
      <c r="D50" s="28">
        <v>2023</v>
      </c>
      <c r="E50" s="9">
        <f t="shared" si="6"/>
        <v>0</v>
      </c>
      <c r="F50" s="18">
        <f>F22+F29+F36+F43</f>
        <v>0</v>
      </c>
      <c r="G50" s="9">
        <f t="shared" ref="G50:I50" si="12">G22+G29+G36+G43</f>
        <v>0</v>
      </c>
      <c r="H50" s="9">
        <f t="shared" si="12"/>
        <v>0</v>
      </c>
      <c r="I50" s="9">
        <f t="shared" si="12"/>
        <v>0</v>
      </c>
    </row>
    <row r="51" spans="1:9" ht="26.1" customHeight="1" x14ac:dyDescent="0.25">
      <c r="A51" s="154"/>
      <c r="B51" s="155"/>
      <c r="C51" s="156"/>
      <c r="D51" s="29">
        <v>2024</v>
      </c>
      <c r="E51" s="9">
        <f t="shared" si="6"/>
        <v>0</v>
      </c>
      <c r="F51" s="18">
        <v>0</v>
      </c>
      <c r="G51" s="9">
        <v>0</v>
      </c>
      <c r="H51" s="9">
        <v>0</v>
      </c>
      <c r="I51" s="9">
        <v>0</v>
      </c>
    </row>
    <row r="52" spans="1:9" ht="34.5" customHeight="1" x14ac:dyDescent="0.25">
      <c r="A52" s="24">
        <v>2</v>
      </c>
      <c r="B52" s="76" t="s">
        <v>7</v>
      </c>
      <c r="C52" s="76"/>
      <c r="D52" s="76"/>
      <c r="E52" s="76"/>
      <c r="F52" s="76"/>
      <c r="G52" s="76"/>
      <c r="H52" s="76"/>
      <c r="I52" s="76"/>
    </row>
    <row r="53" spans="1:9" ht="23.25" customHeight="1" x14ac:dyDescent="0.25">
      <c r="A53" s="55">
        <v>1</v>
      </c>
      <c r="B53" s="47" t="s">
        <v>6</v>
      </c>
      <c r="C53" s="47" t="s">
        <v>10</v>
      </c>
      <c r="D53" s="6" t="s">
        <v>15</v>
      </c>
      <c r="E53" s="9">
        <f>F53+G53+I53</f>
        <v>141795039.81999999</v>
      </c>
      <c r="F53" s="18">
        <f>F54+F55+F56+F57+F58+F59</f>
        <v>0</v>
      </c>
      <c r="G53" s="9">
        <f>G54+G55+G56+G57+G58+G59</f>
        <v>117234800</v>
      </c>
      <c r="H53" s="9">
        <f>H54+H55+H56+H57+H58+H59</f>
        <v>0</v>
      </c>
      <c r="I53" s="9">
        <f>I54+I55+I56+I57+I58+I59</f>
        <v>24560239.82</v>
      </c>
    </row>
    <row r="54" spans="1:9" ht="22.5" customHeight="1" x14ac:dyDescent="0.25">
      <c r="A54" s="51"/>
      <c r="B54" s="53"/>
      <c r="C54" s="53"/>
      <c r="D54" s="6">
        <v>2019</v>
      </c>
      <c r="E54" s="9">
        <f t="shared" ref="E54:E58" si="13">F54+G54+I54</f>
        <v>5912073.8499999996</v>
      </c>
      <c r="F54" s="18">
        <v>0</v>
      </c>
      <c r="G54" s="9">
        <v>5076400</v>
      </c>
      <c r="H54" s="9">
        <v>0</v>
      </c>
      <c r="I54" s="9">
        <v>835673.85</v>
      </c>
    </row>
    <row r="55" spans="1:9" ht="22.5" customHeight="1" x14ac:dyDescent="0.25">
      <c r="A55" s="51"/>
      <c r="B55" s="53"/>
      <c r="C55" s="53"/>
      <c r="D55" s="6">
        <v>2020</v>
      </c>
      <c r="E55" s="9">
        <f>F55+G55+I55</f>
        <v>3707132.74</v>
      </c>
      <c r="F55" s="18">
        <v>0</v>
      </c>
      <c r="G55" s="9">
        <v>3449800</v>
      </c>
      <c r="H55" s="9">
        <v>0</v>
      </c>
      <c r="I55" s="9">
        <v>257332.74</v>
      </c>
    </row>
    <row r="56" spans="1:9" ht="29.25" customHeight="1" x14ac:dyDescent="0.25">
      <c r="A56" s="51"/>
      <c r="B56" s="53"/>
      <c r="C56" s="53"/>
      <c r="D56" s="6">
        <v>2021</v>
      </c>
      <c r="E56" s="9">
        <f t="shared" si="13"/>
        <v>8560281</v>
      </c>
      <c r="F56" s="18">
        <v>0</v>
      </c>
      <c r="G56" s="9">
        <v>7704200</v>
      </c>
      <c r="H56" s="9">
        <v>0</v>
      </c>
      <c r="I56" s="9">
        <v>856081</v>
      </c>
    </row>
    <row r="57" spans="1:9" ht="28.5" customHeight="1" x14ac:dyDescent="0.25">
      <c r="A57" s="51"/>
      <c r="B57" s="53"/>
      <c r="C57" s="53"/>
      <c r="D57" s="6">
        <v>2022</v>
      </c>
      <c r="E57" s="9">
        <f t="shared" si="13"/>
        <v>112227130</v>
      </c>
      <c r="F57" s="18">
        <v>0</v>
      </c>
      <c r="G57" s="9">
        <v>101004400</v>
      </c>
      <c r="H57" s="9">
        <v>0</v>
      </c>
      <c r="I57" s="9">
        <v>11222730</v>
      </c>
    </row>
    <row r="58" spans="1:9" ht="31.5" customHeight="1" x14ac:dyDescent="0.25">
      <c r="A58" s="51"/>
      <c r="B58" s="53"/>
      <c r="C58" s="53"/>
      <c r="D58" s="6">
        <v>2023</v>
      </c>
      <c r="E58" s="9">
        <f t="shared" si="13"/>
        <v>5965679.7300000004</v>
      </c>
      <c r="F58" s="18">
        <v>0</v>
      </c>
      <c r="G58" s="9">
        <v>0</v>
      </c>
      <c r="H58" s="9">
        <v>0</v>
      </c>
      <c r="I58" s="9">
        <v>5965679.7300000004</v>
      </c>
    </row>
    <row r="59" spans="1:9" ht="33.75" customHeight="1" x14ac:dyDescent="0.25">
      <c r="A59" s="52"/>
      <c r="B59" s="54"/>
      <c r="C59" s="54"/>
      <c r="D59" s="6">
        <v>2024</v>
      </c>
      <c r="E59" s="9">
        <f>F59+G59+I59</f>
        <v>5422742.5</v>
      </c>
      <c r="F59" s="18">
        <v>0</v>
      </c>
      <c r="G59" s="9">
        <v>0</v>
      </c>
      <c r="H59" s="9">
        <v>0</v>
      </c>
      <c r="I59" s="9">
        <v>5422742.5</v>
      </c>
    </row>
    <row r="60" spans="1:9" ht="27" customHeight="1" x14ac:dyDescent="0.25">
      <c r="A60" s="81" t="s">
        <v>56</v>
      </c>
      <c r="B60" s="82"/>
      <c r="C60" s="83"/>
      <c r="D60" s="6" t="s">
        <v>15</v>
      </c>
      <c r="E60" s="9">
        <f>F60+G60+I60</f>
        <v>141795039.81999999</v>
      </c>
      <c r="F60" s="18">
        <v>0</v>
      </c>
      <c r="G60" s="9">
        <f>G61+G62+G63+G64+G65+G66</f>
        <v>117234800</v>
      </c>
      <c r="H60" s="9">
        <f>H61+H62+H63+H64+H65+H66</f>
        <v>0</v>
      </c>
      <c r="I60" s="9">
        <f>I61+I62+I63+I64+I65+I66</f>
        <v>24560239.82</v>
      </c>
    </row>
    <row r="61" spans="1:9" ht="27.75" customHeight="1" x14ac:dyDescent="0.25">
      <c r="A61" s="84"/>
      <c r="B61" s="85"/>
      <c r="C61" s="86"/>
      <c r="D61" s="6">
        <v>2019</v>
      </c>
      <c r="E61" s="9">
        <f t="shared" ref="E61:E66" si="14">F61+G61+I61</f>
        <v>5912073.8499999996</v>
      </c>
      <c r="F61" s="18">
        <v>0</v>
      </c>
      <c r="G61" s="9">
        <f t="shared" ref="G61:I64" si="15">G54</f>
        <v>5076400</v>
      </c>
      <c r="H61" s="9">
        <v>0</v>
      </c>
      <c r="I61" s="9">
        <f t="shared" si="15"/>
        <v>835673.85</v>
      </c>
    </row>
    <row r="62" spans="1:9" ht="27.75" customHeight="1" x14ac:dyDescent="0.25">
      <c r="A62" s="84"/>
      <c r="B62" s="85"/>
      <c r="C62" s="86"/>
      <c r="D62" s="6">
        <v>2020</v>
      </c>
      <c r="E62" s="9">
        <f t="shared" si="14"/>
        <v>3707132.74</v>
      </c>
      <c r="F62" s="18">
        <v>0</v>
      </c>
      <c r="G62" s="9">
        <f t="shared" si="15"/>
        <v>3449800</v>
      </c>
      <c r="H62" s="9">
        <v>0</v>
      </c>
      <c r="I62" s="9">
        <f t="shared" si="15"/>
        <v>257332.74</v>
      </c>
    </row>
    <row r="63" spans="1:9" ht="27" customHeight="1" x14ac:dyDescent="0.25">
      <c r="A63" s="84"/>
      <c r="B63" s="85"/>
      <c r="C63" s="86"/>
      <c r="D63" s="6">
        <v>2021</v>
      </c>
      <c r="E63" s="9">
        <f t="shared" si="14"/>
        <v>8560281</v>
      </c>
      <c r="F63" s="18">
        <v>0</v>
      </c>
      <c r="G63" s="9">
        <f t="shared" si="15"/>
        <v>7704200</v>
      </c>
      <c r="H63" s="9">
        <v>0</v>
      </c>
      <c r="I63" s="9">
        <f t="shared" si="15"/>
        <v>856081</v>
      </c>
    </row>
    <row r="64" spans="1:9" ht="29.25" customHeight="1" x14ac:dyDescent="0.25">
      <c r="A64" s="84"/>
      <c r="B64" s="85"/>
      <c r="C64" s="86"/>
      <c r="D64" s="6">
        <v>2022</v>
      </c>
      <c r="E64" s="9">
        <f t="shared" si="14"/>
        <v>112227130</v>
      </c>
      <c r="F64" s="18">
        <v>0</v>
      </c>
      <c r="G64" s="9">
        <f>G57</f>
        <v>101004400</v>
      </c>
      <c r="H64" s="9">
        <v>0</v>
      </c>
      <c r="I64" s="9">
        <f t="shared" si="15"/>
        <v>11222730</v>
      </c>
    </row>
    <row r="65" spans="1:9" ht="27.75" customHeight="1" x14ac:dyDescent="0.25">
      <c r="A65" s="84"/>
      <c r="B65" s="85"/>
      <c r="C65" s="86"/>
      <c r="D65" s="6">
        <v>2023</v>
      </c>
      <c r="E65" s="9">
        <f t="shared" si="14"/>
        <v>5965679.7300000004</v>
      </c>
      <c r="F65" s="18">
        <f t="shared" ref="F65:H66" si="16">F58</f>
        <v>0</v>
      </c>
      <c r="G65" s="9">
        <f t="shared" si="16"/>
        <v>0</v>
      </c>
      <c r="H65" s="9">
        <f t="shared" si="16"/>
        <v>0</v>
      </c>
      <c r="I65" s="9">
        <f>I58</f>
        <v>5965679.7300000004</v>
      </c>
    </row>
    <row r="66" spans="1:9" ht="30" customHeight="1" x14ac:dyDescent="0.25">
      <c r="A66" s="87"/>
      <c r="B66" s="88"/>
      <c r="C66" s="89"/>
      <c r="D66" s="6">
        <v>2024</v>
      </c>
      <c r="E66" s="9">
        <f t="shared" si="14"/>
        <v>5422742.5</v>
      </c>
      <c r="F66" s="18">
        <f t="shared" si="16"/>
        <v>0</v>
      </c>
      <c r="G66" s="9">
        <f t="shared" si="16"/>
        <v>0</v>
      </c>
      <c r="H66" s="9">
        <f t="shared" si="16"/>
        <v>0</v>
      </c>
      <c r="I66" s="9">
        <f t="shared" ref="I66" si="17">I59</f>
        <v>5422742.5</v>
      </c>
    </row>
    <row r="67" spans="1:9" ht="28.5" customHeight="1" x14ac:dyDescent="0.25">
      <c r="A67" s="6">
        <v>3</v>
      </c>
      <c r="B67" s="144" t="s">
        <v>66</v>
      </c>
      <c r="C67" s="145"/>
      <c r="D67" s="145"/>
      <c r="E67" s="145"/>
      <c r="F67" s="145"/>
      <c r="G67" s="145"/>
      <c r="H67" s="145"/>
      <c r="I67" s="146"/>
    </row>
    <row r="68" spans="1:9" ht="28.5" customHeight="1" x14ac:dyDescent="0.25">
      <c r="A68" s="55">
        <v>1</v>
      </c>
      <c r="B68" s="47" t="s">
        <v>33</v>
      </c>
      <c r="C68" s="96" t="s">
        <v>52</v>
      </c>
      <c r="D68" s="8" t="s">
        <v>15</v>
      </c>
      <c r="E68" s="9">
        <f>F68+G68+I68</f>
        <v>25252530</v>
      </c>
      <c r="F68" s="18">
        <f>F69+F70+F71+F72+F73+F74</f>
        <v>25000000</v>
      </c>
      <c r="G68" s="9">
        <f t="shared" ref="G68:I68" si="18">G69+G70+G71+G72+G73+G74</f>
        <v>0</v>
      </c>
      <c r="H68" s="9">
        <f t="shared" si="18"/>
        <v>0</v>
      </c>
      <c r="I68" s="9">
        <f t="shared" si="18"/>
        <v>252530</v>
      </c>
    </row>
    <row r="69" spans="1:9" ht="28.5" customHeight="1" x14ac:dyDescent="0.25">
      <c r="A69" s="51"/>
      <c r="B69" s="53"/>
      <c r="C69" s="97"/>
      <c r="D69" s="10">
        <v>2019</v>
      </c>
      <c r="E69" s="9">
        <f t="shared" ref="E69:E73" si="19">F69+G69+I69</f>
        <v>0</v>
      </c>
      <c r="F69" s="40">
        <v>0</v>
      </c>
      <c r="G69" s="30">
        <v>0</v>
      </c>
      <c r="H69" s="30">
        <v>0</v>
      </c>
      <c r="I69" s="30">
        <v>0</v>
      </c>
    </row>
    <row r="70" spans="1:9" ht="28.5" customHeight="1" x14ac:dyDescent="0.25">
      <c r="A70" s="51"/>
      <c r="B70" s="53"/>
      <c r="C70" s="97"/>
      <c r="D70" s="10">
        <v>2020</v>
      </c>
      <c r="E70" s="9">
        <f t="shared" si="19"/>
        <v>0</v>
      </c>
      <c r="F70" s="40">
        <v>0</v>
      </c>
      <c r="G70" s="30">
        <v>0</v>
      </c>
      <c r="H70" s="30">
        <v>0</v>
      </c>
      <c r="I70" s="30">
        <v>0</v>
      </c>
    </row>
    <row r="71" spans="1:9" ht="28.5" customHeight="1" x14ac:dyDescent="0.25">
      <c r="A71" s="51"/>
      <c r="B71" s="53"/>
      <c r="C71" s="97"/>
      <c r="D71" s="10">
        <v>2021</v>
      </c>
      <c r="E71" s="9">
        <f t="shared" si="19"/>
        <v>25252530</v>
      </c>
      <c r="F71" s="18">
        <v>25000000</v>
      </c>
      <c r="G71" s="9">
        <v>0</v>
      </c>
      <c r="H71" s="9">
        <v>0</v>
      </c>
      <c r="I71" s="9">
        <v>252530</v>
      </c>
    </row>
    <row r="72" spans="1:9" ht="28.5" customHeight="1" x14ac:dyDescent="0.25">
      <c r="A72" s="51"/>
      <c r="B72" s="53"/>
      <c r="C72" s="97"/>
      <c r="D72" s="10">
        <v>2022</v>
      </c>
      <c r="E72" s="9">
        <f t="shared" si="19"/>
        <v>0</v>
      </c>
      <c r="F72" s="40">
        <v>0</v>
      </c>
      <c r="G72" s="30">
        <v>0</v>
      </c>
      <c r="H72" s="30">
        <v>0</v>
      </c>
      <c r="I72" s="30">
        <v>0</v>
      </c>
    </row>
    <row r="73" spans="1:9" ht="28.5" customHeight="1" x14ac:dyDescent="0.25">
      <c r="A73" s="51"/>
      <c r="B73" s="53"/>
      <c r="C73" s="97"/>
      <c r="D73" s="10">
        <v>2023</v>
      </c>
      <c r="E73" s="9">
        <f t="shared" si="19"/>
        <v>0</v>
      </c>
      <c r="F73" s="40">
        <v>0</v>
      </c>
      <c r="G73" s="30">
        <v>0</v>
      </c>
      <c r="H73" s="30">
        <v>0</v>
      </c>
      <c r="I73" s="30">
        <v>0</v>
      </c>
    </row>
    <row r="74" spans="1:9" ht="28.5" customHeight="1" x14ac:dyDescent="0.25">
      <c r="A74" s="52"/>
      <c r="B74" s="53"/>
      <c r="C74" s="98"/>
      <c r="D74" s="10">
        <v>2024</v>
      </c>
      <c r="E74" s="9">
        <f>F74+G74+I74</f>
        <v>0</v>
      </c>
      <c r="F74" s="40">
        <v>0</v>
      </c>
      <c r="G74" s="30">
        <v>0</v>
      </c>
      <c r="H74" s="30">
        <v>0</v>
      </c>
      <c r="I74" s="30">
        <v>0</v>
      </c>
    </row>
    <row r="75" spans="1:9" ht="23.25" customHeight="1" x14ac:dyDescent="0.25">
      <c r="A75" s="55">
        <v>2</v>
      </c>
      <c r="B75" s="53"/>
      <c r="C75" s="47" t="s">
        <v>60</v>
      </c>
      <c r="D75" s="8" t="s">
        <v>15</v>
      </c>
      <c r="E75" s="9">
        <f>F75+G75+I75</f>
        <v>1605557653.5799999</v>
      </c>
      <c r="F75" s="18">
        <f>F76+F77+F78+F79+F80+F81</f>
        <v>466586200</v>
      </c>
      <c r="G75" s="9">
        <f>G76+G77+G78+G79+G80+G81</f>
        <v>955060700</v>
      </c>
      <c r="H75" s="9">
        <f>H76+H77+H78+H79+H80+H81</f>
        <v>0</v>
      </c>
      <c r="I75" s="9">
        <f>I76+I77+I78+I79+I80+I81</f>
        <v>183910753.57999998</v>
      </c>
    </row>
    <row r="76" spans="1:9" ht="30" customHeight="1" x14ac:dyDescent="0.25">
      <c r="A76" s="51"/>
      <c r="B76" s="53"/>
      <c r="C76" s="79"/>
      <c r="D76" s="10">
        <v>2019</v>
      </c>
      <c r="E76" s="9">
        <f>F76+G76+I76</f>
        <v>65424000</v>
      </c>
      <c r="F76" s="18">
        <v>56918800</v>
      </c>
      <c r="G76" s="9">
        <v>0</v>
      </c>
      <c r="H76" s="9">
        <v>0</v>
      </c>
      <c r="I76" s="9">
        <v>8505200</v>
      </c>
    </row>
    <row r="77" spans="1:9" ht="37.5" customHeight="1" x14ac:dyDescent="0.25">
      <c r="A77" s="51"/>
      <c r="B77" s="53"/>
      <c r="C77" s="79"/>
      <c r="D77" s="10">
        <v>2020</v>
      </c>
      <c r="E77" s="9">
        <f t="shared" ref="E77:E102" si="20">F77+G77+I77</f>
        <v>237571781.5</v>
      </c>
      <c r="F77" s="18">
        <v>206687400</v>
      </c>
      <c r="G77" s="9">
        <v>0</v>
      </c>
      <c r="H77" s="9">
        <v>0</v>
      </c>
      <c r="I77" s="18">
        <v>30884381.5</v>
      </c>
    </row>
    <row r="78" spans="1:9" ht="27.75" customHeight="1" x14ac:dyDescent="0.25">
      <c r="A78" s="51"/>
      <c r="B78" s="53"/>
      <c r="C78" s="79"/>
      <c r="D78" s="10">
        <v>2021</v>
      </c>
      <c r="E78" s="9">
        <f>F78+G78+I78</f>
        <v>233225713.07999998</v>
      </c>
      <c r="F78" s="18">
        <v>202980000</v>
      </c>
      <c r="G78" s="9">
        <v>0</v>
      </c>
      <c r="H78" s="9">
        <v>0</v>
      </c>
      <c r="I78" s="18">
        <v>30245713.079999998</v>
      </c>
    </row>
    <row r="79" spans="1:9" ht="26.25" customHeight="1" x14ac:dyDescent="0.25">
      <c r="A79" s="51"/>
      <c r="B79" s="53"/>
      <c r="C79" s="79"/>
      <c r="D79" s="10">
        <v>2022</v>
      </c>
      <c r="E79" s="9">
        <f t="shared" si="20"/>
        <v>335163259</v>
      </c>
      <c r="F79" s="18">
        <v>0</v>
      </c>
      <c r="G79" s="9">
        <v>301646900</v>
      </c>
      <c r="H79" s="9">
        <v>0</v>
      </c>
      <c r="I79" s="9">
        <v>33516359</v>
      </c>
    </row>
    <row r="80" spans="1:9" ht="24.75" customHeight="1" x14ac:dyDescent="0.25">
      <c r="A80" s="51"/>
      <c r="B80" s="53"/>
      <c r="C80" s="79"/>
      <c r="D80" s="10">
        <v>2023</v>
      </c>
      <c r="E80" s="9">
        <f t="shared" si="20"/>
        <v>397094200</v>
      </c>
      <c r="F80" s="18">
        <v>0</v>
      </c>
      <c r="G80" s="9">
        <v>353413800</v>
      </c>
      <c r="H80" s="9">
        <v>0</v>
      </c>
      <c r="I80" s="9">
        <v>43680400</v>
      </c>
    </row>
    <row r="81" spans="1:9" ht="30" customHeight="1" x14ac:dyDescent="0.25">
      <c r="A81" s="51"/>
      <c r="B81" s="53"/>
      <c r="C81" s="80"/>
      <c r="D81" s="10">
        <v>2024</v>
      </c>
      <c r="E81" s="9">
        <f t="shared" si="20"/>
        <v>337078700</v>
      </c>
      <c r="F81" s="18">
        <v>0</v>
      </c>
      <c r="G81" s="9">
        <v>300000000</v>
      </c>
      <c r="H81" s="9">
        <v>0</v>
      </c>
      <c r="I81" s="9">
        <v>37078700</v>
      </c>
    </row>
    <row r="82" spans="1:9" ht="34.5" customHeight="1" x14ac:dyDescent="0.25">
      <c r="A82" s="51"/>
      <c r="B82" s="53"/>
      <c r="C82" s="47" t="s">
        <v>53</v>
      </c>
      <c r="D82" s="8" t="s">
        <v>15</v>
      </c>
      <c r="E82" s="9">
        <f t="shared" si="20"/>
        <v>106263251</v>
      </c>
      <c r="F82" s="18">
        <f>F83+F84+F85+F86+F87+F88</f>
        <v>0</v>
      </c>
      <c r="G82" s="9">
        <f>G83+G84+G85+G86+G87+G88</f>
        <v>92449000</v>
      </c>
      <c r="H82" s="9">
        <f>H83+H84+H85+H86+H87+H88</f>
        <v>0</v>
      </c>
      <c r="I82" s="9">
        <f>I83+I84+I85+I86+I87+I88</f>
        <v>13814251</v>
      </c>
    </row>
    <row r="83" spans="1:9" ht="29.25" customHeight="1" x14ac:dyDescent="0.25">
      <c r="A83" s="51"/>
      <c r="B83" s="53"/>
      <c r="C83" s="79"/>
      <c r="D83" s="10">
        <v>2019</v>
      </c>
      <c r="E83" s="9">
        <f t="shared" si="20"/>
        <v>106263251</v>
      </c>
      <c r="F83" s="18">
        <v>0</v>
      </c>
      <c r="G83" s="9">
        <v>92449000</v>
      </c>
      <c r="H83" s="9">
        <v>0</v>
      </c>
      <c r="I83" s="9">
        <v>13814251</v>
      </c>
    </row>
    <row r="84" spans="1:9" ht="27" customHeight="1" x14ac:dyDescent="0.25">
      <c r="A84" s="51"/>
      <c r="B84" s="53"/>
      <c r="C84" s="79"/>
      <c r="D84" s="10">
        <v>2020</v>
      </c>
      <c r="E84" s="9">
        <f t="shared" si="20"/>
        <v>0</v>
      </c>
      <c r="F84" s="18">
        <v>0</v>
      </c>
      <c r="G84" s="9">
        <v>0</v>
      </c>
      <c r="H84" s="9">
        <v>0</v>
      </c>
      <c r="I84" s="9">
        <v>0</v>
      </c>
    </row>
    <row r="85" spans="1:9" ht="25.5" customHeight="1" x14ac:dyDescent="0.25">
      <c r="A85" s="51"/>
      <c r="B85" s="53"/>
      <c r="C85" s="79"/>
      <c r="D85" s="10">
        <v>2021</v>
      </c>
      <c r="E85" s="9">
        <f t="shared" si="20"/>
        <v>0</v>
      </c>
      <c r="F85" s="18">
        <v>0</v>
      </c>
      <c r="G85" s="9">
        <v>0</v>
      </c>
      <c r="H85" s="9">
        <v>0</v>
      </c>
      <c r="I85" s="9">
        <v>0</v>
      </c>
    </row>
    <row r="86" spans="1:9" ht="22.5" customHeight="1" x14ac:dyDescent="0.25">
      <c r="A86" s="51"/>
      <c r="B86" s="53"/>
      <c r="C86" s="79"/>
      <c r="D86" s="10">
        <v>2022</v>
      </c>
      <c r="E86" s="9">
        <f t="shared" si="20"/>
        <v>0</v>
      </c>
      <c r="F86" s="18">
        <v>0</v>
      </c>
      <c r="G86" s="9">
        <v>0</v>
      </c>
      <c r="H86" s="9">
        <v>0</v>
      </c>
      <c r="I86" s="9">
        <v>0</v>
      </c>
    </row>
    <row r="87" spans="1:9" ht="24" customHeight="1" x14ac:dyDescent="0.25">
      <c r="A87" s="51"/>
      <c r="B87" s="53"/>
      <c r="C87" s="79"/>
      <c r="D87" s="10">
        <v>2023</v>
      </c>
      <c r="E87" s="9">
        <f t="shared" si="20"/>
        <v>0</v>
      </c>
      <c r="F87" s="18">
        <v>0</v>
      </c>
      <c r="G87" s="9">
        <v>0</v>
      </c>
      <c r="H87" s="9">
        <v>0</v>
      </c>
      <c r="I87" s="9">
        <v>0</v>
      </c>
    </row>
    <row r="88" spans="1:9" ht="29.25" customHeight="1" x14ac:dyDescent="0.25">
      <c r="A88" s="52"/>
      <c r="B88" s="53"/>
      <c r="C88" s="80"/>
      <c r="D88" s="10">
        <v>2024</v>
      </c>
      <c r="E88" s="9">
        <f t="shared" si="20"/>
        <v>0</v>
      </c>
      <c r="F88" s="18">
        <v>0</v>
      </c>
      <c r="G88" s="9">
        <v>0</v>
      </c>
      <c r="H88" s="9">
        <v>0</v>
      </c>
      <c r="I88" s="9">
        <v>0</v>
      </c>
    </row>
    <row r="89" spans="1:9" ht="29.25" customHeight="1" x14ac:dyDescent="0.25">
      <c r="A89" s="50">
        <v>3</v>
      </c>
      <c r="B89" s="53"/>
      <c r="C89" s="47" t="s">
        <v>61</v>
      </c>
      <c r="D89" s="10" t="s">
        <v>15</v>
      </c>
      <c r="E89" s="9">
        <f t="shared" si="20"/>
        <v>148762578.94999999</v>
      </c>
      <c r="F89" s="18">
        <f>F90+F91+F92+F93+F94+F95</f>
        <v>141324450</v>
      </c>
      <c r="G89" s="9">
        <f t="shared" ref="G89:I89" si="21">G90+G91+G92+G93+G94+G95</f>
        <v>0</v>
      </c>
      <c r="H89" s="9">
        <f t="shared" si="21"/>
        <v>0</v>
      </c>
      <c r="I89" s="9">
        <f t="shared" si="21"/>
        <v>7438128.9500000002</v>
      </c>
    </row>
    <row r="90" spans="1:9" ht="29.25" customHeight="1" x14ac:dyDescent="0.25">
      <c r="A90" s="51"/>
      <c r="B90" s="53"/>
      <c r="C90" s="48"/>
      <c r="D90" s="10">
        <v>2019</v>
      </c>
      <c r="E90" s="9">
        <f t="shared" si="20"/>
        <v>0</v>
      </c>
      <c r="F90" s="18">
        <v>0</v>
      </c>
      <c r="G90" s="9">
        <v>0</v>
      </c>
      <c r="H90" s="9">
        <v>0</v>
      </c>
      <c r="I90" s="9">
        <v>0</v>
      </c>
    </row>
    <row r="91" spans="1:9" ht="29.25" customHeight="1" x14ac:dyDescent="0.25">
      <c r="A91" s="51"/>
      <c r="B91" s="53"/>
      <c r="C91" s="48"/>
      <c r="D91" s="10">
        <v>2020</v>
      </c>
      <c r="E91" s="9">
        <f t="shared" si="20"/>
        <v>0</v>
      </c>
      <c r="F91" s="18">
        <v>0</v>
      </c>
      <c r="G91" s="9">
        <v>0</v>
      </c>
      <c r="H91" s="9">
        <v>0</v>
      </c>
      <c r="I91" s="9">
        <v>0</v>
      </c>
    </row>
    <row r="92" spans="1:9" ht="29.25" customHeight="1" x14ac:dyDescent="0.25">
      <c r="A92" s="51"/>
      <c r="B92" s="53"/>
      <c r="C92" s="48"/>
      <c r="D92" s="10">
        <v>2021</v>
      </c>
      <c r="E92" s="9">
        <f t="shared" si="20"/>
        <v>148762578.94999999</v>
      </c>
      <c r="F92" s="18">
        <v>141324450</v>
      </c>
      <c r="G92" s="9">
        <v>0</v>
      </c>
      <c r="H92" s="9">
        <v>0</v>
      </c>
      <c r="I92" s="9">
        <v>7438128.9500000002</v>
      </c>
    </row>
    <row r="93" spans="1:9" ht="29.25" customHeight="1" x14ac:dyDescent="0.25">
      <c r="A93" s="51"/>
      <c r="B93" s="53"/>
      <c r="C93" s="48"/>
      <c r="D93" s="10">
        <v>2022</v>
      </c>
      <c r="E93" s="9">
        <f t="shared" si="20"/>
        <v>0</v>
      </c>
      <c r="F93" s="18">
        <v>0</v>
      </c>
      <c r="G93" s="9">
        <v>0</v>
      </c>
      <c r="H93" s="9">
        <v>0</v>
      </c>
      <c r="I93" s="9">
        <v>0</v>
      </c>
    </row>
    <row r="94" spans="1:9" ht="29.25" customHeight="1" x14ac:dyDescent="0.25">
      <c r="A94" s="51"/>
      <c r="B94" s="53"/>
      <c r="C94" s="48"/>
      <c r="D94" s="10">
        <v>2023</v>
      </c>
      <c r="E94" s="9">
        <f t="shared" si="20"/>
        <v>0</v>
      </c>
      <c r="F94" s="18">
        <v>0</v>
      </c>
      <c r="G94" s="9">
        <v>0</v>
      </c>
      <c r="H94" s="9">
        <v>0</v>
      </c>
      <c r="I94" s="9">
        <v>0</v>
      </c>
    </row>
    <row r="95" spans="1:9" ht="29.25" customHeight="1" x14ac:dyDescent="0.25">
      <c r="A95" s="52"/>
      <c r="B95" s="54"/>
      <c r="C95" s="49"/>
      <c r="D95" s="10">
        <v>2024</v>
      </c>
      <c r="E95" s="9">
        <f t="shared" si="20"/>
        <v>0</v>
      </c>
      <c r="F95" s="18">
        <v>0</v>
      </c>
      <c r="G95" s="9">
        <v>0</v>
      </c>
      <c r="H95" s="9">
        <v>0</v>
      </c>
      <c r="I95" s="9">
        <v>0</v>
      </c>
    </row>
    <row r="96" spans="1:9" ht="30.75" customHeight="1" x14ac:dyDescent="0.25">
      <c r="A96" s="81" t="s">
        <v>65</v>
      </c>
      <c r="B96" s="136"/>
      <c r="C96" s="136"/>
      <c r="D96" s="8" t="s">
        <v>15</v>
      </c>
      <c r="E96" s="9">
        <f>F96+G96+I96</f>
        <v>1885836013.53</v>
      </c>
      <c r="F96" s="18">
        <f>F97+F98+F99+F100+F101+F102</f>
        <v>632910650</v>
      </c>
      <c r="G96" s="9">
        <f>G97+G98+G99+G100+G101+G102</f>
        <v>1047509700</v>
      </c>
      <c r="H96" s="9">
        <f>H97+H98+H99+H100+H101+H102</f>
        <v>0</v>
      </c>
      <c r="I96" s="9">
        <f>I97+I98+I99+I100+I101+I102</f>
        <v>205415663.53</v>
      </c>
    </row>
    <row r="97" spans="1:9" ht="29.25" customHeight="1" x14ac:dyDescent="0.25">
      <c r="A97" s="137"/>
      <c r="B97" s="138"/>
      <c r="C97" s="138"/>
      <c r="D97" s="10">
        <v>2019</v>
      </c>
      <c r="E97" s="9">
        <f t="shared" si="20"/>
        <v>171687251</v>
      </c>
      <c r="F97" s="18">
        <f>F76+F83</f>
        <v>56918800</v>
      </c>
      <c r="G97" s="9">
        <f t="shared" ref="G97" si="22">G76+G83</f>
        <v>92449000</v>
      </c>
      <c r="H97" s="9">
        <v>0</v>
      </c>
      <c r="I97" s="9">
        <f>I76+I83</f>
        <v>22319451</v>
      </c>
    </row>
    <row r="98" spans="1:9" ht="26.25" customHeight="1" x14ac:dyDescent="0.25">
      <c r="A98" s="137"/>
      <c r="B98" s="138"/>
      <c r="C98" s="138"/>
      <c r="D98" s="10">
        <v>2020</v>
      </c>
      <c r="E98" s="9">
        <f t="shared" si="20"/>
        <v>237571781.5</v>
      </c>
      <c r="F98" s="18">
        <f>F77+F84</f>
        <v>206687400</v>
      </c>
      <c r="G98" s="9">
        <f t="shared" ref="G98:I98" si="23">G77+G84</f>
        <v>0</v>
      </c>
      <c r="H98" s="9">
        <v>0</v>
      </c>
      <c r="I98" s="9">
        <f t="shared" si="23"/>
        <v>30884381.5</v>
      </c>
    </row>
    <row r="99" spans="1:9" ht="26.25" customHeight="1" x14ac:dyDescent="0.25">
      <c r="A99" s="137"/>
      <c r="B99" s="138"/>
      <c r="C99" s="138"/>
      <c r="D99" s="10">
        <v>2021</v>
      </c>
      <c r="E99" s="9">
        <f t="shared" si="20"/>
        <v>407240822.02999997</v>
      </c>
      <c r="F99" s="18">
        <f>F71+F78+F85+F92</f>
        <v>369304450</v>
      </c>
      <c r="G99" s="9">
        <f t="shared" ref="G99" si="24">G71+G78+G85+G92</f>
        <v>0</v>
      </c>
      <c r="H99" s="9">
        <v>0</v>
      </c>
      <c r="I99" s="18">
        <f>I71+I78+I85+I92</f>
        <v>37936372.030000001</v>
      </c>
    </row>
    <row r="100" spans="1:9" ht="26.25" customHeight="1" x14ac:dyDescent="0.25">
      <c r="A100" s="137"/>
      <c r="B100" s="138"/>
      <c r="C100" s="138"/>
      <c r="D100" s="10">
        <v>2022</v>
      </c>
      <c r="E100" s="9">
        <f t="shared" si="20"/>
        <v>335163259</v>
      </c>
      <c r="F100" s="18">
        <f t="shared" ref="F100:G100" si="25">F79+F86</f>
        <v>0</v>
      </c>
      <c r="G100" s="9">
        <f t="shared" si="25"/>
        <v>301646900</v>
      </c>
      <c r="H100" s="9">
        <v>0</v>
      </c>
      <c r="I100" s="9">
        <f>I79+I86</f>
        <v>33516359</v>
      </c>
    </row>
    <row r="101" spans="1:9" ht="27.75" customHeight="1" x14ac:dyDescent="0.25">
      <c r="A101" s="137"/>
      <c r="B101" s="138"/>
      <c r="C101" s="138"/>
      <c r="D101" s="10">
        <v>2023</v>
      </c>
      <c r="E101" s="9">
        <f t="shared" si="20"/>
        <v>397094200</v>
      </c>
      <c r="F101" s="18">
        <f t="shared" ref="F101:I101" si="26">F80+F87</f>
        <v>0</v>
      </c>
      <c r="G101" s="9">
        <f t="shared" si="26"/>
        <v>353413800</v>
      </c>
      <c r="H101" s="9">
        <f t="shared" si="26"/>
        <v>0</v>
      </c>
      <c r="I101" s="9">
        <f t="shared" si="26"/>
        <v>43680400</v>
      </c>
    </row>
    <row r="102" spans="1:9" ht="30" customHeight="1" x14ac:dyDescent="0.25">
      <c r="A102" s="139"/>
      <c r="B102" s="140"/>
      <c r="C102" s="140"/>
      <c r="D102" s="10">
        <v>2024</v>
      </c>
      <c r="E102" s="9">
        <f t="shared" si="20"/>
        <v>337078700</v>
      </c>
      <c r="F102" s="18">
        <f t="shared" ref="F102:I102" si="27">F81+F88</f>
        <v>0</v>
      </c>
      <c r="G102" s="9">
        <f t="shared" si="27"/>
        <v>300000000</v>
      </c>
      <c r="H102" s="9">
        <v>0</v>
      </c>
      <c r="I102" s="9">
        <f t="shared" si="27"/>
        <v>37078700</v>
      </c>
    </row>
    <row r="103" spans="1:9" ht="34.5" customHeight="1" x14ac:dyDescent="0.25">
      <c r="A103" s="6">
        <v>4</v>
      </c>
      <c r="B103" s="144" t="s">
        <v>5</v>
      </c>
      <c r="C103" s="147"/>
      <c r="D103" s="147"/>
      <c r="E103" s="147"/>
      <c r="F103" s="147"/>
      <c r="G103" s="147"/>
      <c r="H103" s="147"/>
      <c r="I103" s="148"/>
    </row>
    <row r="104" spans="1:9" ht="26.25" customHeight="1" x14ac:dyDescent="0.25">
      <c r="A104" s="55">
        <v>1</v>
      </c>
      <c r="B104" s="96" t="s">
        <v>3</v>
      </c>
      <c r="C104" s="77" t="s">
        <v>11</v>
      </c>
      <c r="D104" s="8" t="s">
        <v>15</v>
      </c>
      <c r="E104" s="9">
        <f>F104+G104+I104</f>
        <v>504425.07</v>
      </c>
      <c r="F104" s="18">
        <f>F105+F106+F107+F108+F109+F110</f>
        <v>0</v>
      </c>
      <c r="G104" s="9">
        <f t="shared" ref="G104:I104" si="28">G105+G106+G107+G108+G109+G110</f>
        <v>331907.83</v>
      </c>
      <c r="H104" s="9">
        <f t="shared" si="28"/>
        <v>0</v>
      </c>
      <c r="I104" s="9">
        <f t="shared" si="28"/>
        <v>172517.24</v>
      </c>
    </row>
    <row r="105" spans="1:9" ht="24" customHeight="1" x14ac:dyDescent="0.25">
      <c r="A105" s="162"/>
      <c r="B105" s="53"/>
      <c r="C105" s="78"/>
      <c r="D105" s="10">
        <v>2019</v>
      </c>
      <c r="E105" s="9">
        <f>F105+G105+I105</f>
        <v>504425.07</v>
      </c>
      <c r="F105" s="18">
        <v>0</v>
      </c>
      <c r="G105" s="9">
        <v>331907.83</v>
      </c>
      <c r="H105" s="9">
        <v>0</v>
      </c>
      <c r="I105" s="9">
        <v>172517.24</v>
      </c>
    </row>
    <row r="106" spans="1:9" ht="23.25" customHeight="1" x14ac:dyDescent="0.25">
      <c r="A106" s="162"/>
      <c r="B106" s="53"/>
      <c r="C106" s="78"/>
      <c r="D106" s="10">
        <v>2020</v>
      </c>
      <c r="E106" s="9">
        <f>F106+G106+I106</f>
        <v>0</v>
      </c>
      <c r="F106" s="18">
        <v>0</v>
      </c>
      <c r="G106" s="9">
        <v>0</v>
      </c>
      <c r="H106" s="9">
        <v>0</v>
      </c>
      <c r="I106" s="9">
        <v>0</v>
      </c>
    </row>
    <row r="107" spans="1:9" ht="27" customHeight="1" x14ac:dyDescent="0.25">
      <c r="A107" s="162"/>
      <c r="B107" s="53"/>
      <c r="C107" s="78"/>
      <c r="D107" s="10">
        <v>2021</v>
      </c>
      <c r="E107" s="9">
        <f t="shared" ref="E107:E109" si="29">F107+G107+I107</f>
        <v>0</v>
      </c>
      <c r="F107" s="18">
        <v>0</v>
      </c>
      <c r="G107" s="9">
        <v>0</v>
      </c>
      <c r="H107" s="9">
        <v>0</v>
      </c>
      <c r="I107" s="9">
        <v>0</v>
      </c>
    </row>
    <row r="108" spans="1:9" ht="24.75" customHeight="1" x14ac:dyDescent="0.25">
      <c r="A108" s="162"/>
      <c r="B108" s="53"/>
      <c r="C108" s="78"/>
      <c r="D108" s="10">
        <v>2022</v>
      </c>
      <c r="E108" s="9">
        <f t="shared" si="29"/>
        <v>0</v>
      </c>
      <c r="F108" s="18">
        <v>0</v>
      </c>
      <c r="G108" s="9">
        <v>0</v>
      </c>
      <c r="H108" s="9">
        <v>0</v>
      </c>
      <c r="I108" s="9">
        <v>0</v>
      </c>
    </row>
    <row r="109" spans="1:9" ht="25.5" customHeight="1" x14ac:dyDescent="0.25">
      <c r="A109" s="162"/>
      <c r="B109" s="53"/>
      <c r="C109" s="78"/>
      <c r="D109" s="10">
        <v>2023</v>
      </c>
      <c r="E109" s="9">
        <f t="shared" si="29"/>
        <v>0</v>
      </c>
      <c r="F109" s="18">
        <v>0</v>
      </c>
      <c r="G109" s="9">
        <v>0</v>
      </c>
      <c r="H109" s="9">
        <v>0</v>
      </c>
      <c r="I109" s="9">
        <v>0</v>
      </c>
    </row>
    <row r="110" spans="1:9" ht="24" customHeight="1" x14ac:dyDescent="0.25">
      <c r="A110" s="162"/>
      <c r="B110" s="53"/>
      <c r="C110" s="78"/>
      <c r="D110" s="10">
        <v>2024</v>
      </c>
      <c r="E110" s="9">
        <f>F110+G110+I110</f>
        <v>0</v>
      </c>
      <c r="F110" s="18">
        <v>0</v>
      </c>
      <c r="G110" s="9">
        <v>0</v>
      </c>
      <c r="H110" s="9">
        <v>0</v>
      </c>
      <c r="I110" s="9">
        <v>0</v>
      </c>
    </row>
    <row r="111" spans="1:9" ht="24" customHeight="1" x14ac:dyDescent="0.25">
      <c r="A111" s="162"/>
      <c r="B111" s="53"/>
      <c r="C111" s="56" t="s">
        <v>48</v>
      </c>
      <c r="D111" s="10" t="s">
        <v>15</v>
      </c>
      <c r="E111" s="9">
        <f>F111+G111+H111+I111</f>
        <v>3584247.22</v>
      </c>
      <c r="F111" s="18">
        <f>F112+F113+F114+F115+F116+F117</f>
        <v>0</v>
      </c>
      <c r="G111" s="9">
        <f>G112+G113+G114+G115+G116+G117</f>
        <v>3225822.24</v>
      </c>
      <c r="H111" s="9">
        <f t="shared" ref="H111:I111" si="30">H112+H113+H114+H115+H116+H117</f>
        <v>0</v>
      </c>
      <c r="I111" s="9">
        <f t="shared" si="30"/>
        <v>358424.98</v>
      </c>
    </row>
    <row r="112" spans="1:9" ht="24" customHeight="1" x14ac:dyDescent="0.25">
      <c r="A112" s="162"/>
      <c r="B112" s="53"/>
      <c r="C112" s="57"/>
      <c r="D112" s="10">
        <v>2019</v>
      </c>
      <c r="E112" s="9">
        <f t="shared" ref="E112:E124" si="31">F112+G112+H112+I112</f>
        <v>0</v>
      </c>
      <c r="F112" s="18">
        <v>0</v>
      </c>
      <c r="G112" s="9">
        <v>0</v>
      </c>
      <c r="H112" s="9">
        <v>0</v>
      </c>
      <c r="I112" s="9">
        <v>0</v>
      </c>
    </row>
    <row r="113" spans="1:9" ht="24" customHeight="1" x14ac:dyDescent="0.25">
      <c r="A113" s="162"/>
      <c r="B113" s="53"/>
      <c r="C113" s="57"/>
      <c r="D113" s="10">
        <v>2020</v>
      </c>
      <c r="E113" s="9">
        <f t="shared" si="31"/>
        <v>0</v>
      </c>
      <c r="F113" s="18">
        <v>0</v>
      </c>
      <c r="G113" s="9">
        <v>0</v>
      </c>
      <c r="H113" s="9">
        <v>0</v>
      </c>
      <c r="I113" s="9">
        <v>0</v>
      </c>
    </row>
    <row r="114" spans="1:9" ht="24" customHeight="1" x14ac:dyDescent="0.25">
      <c r="A114" s="162"/>
      <c r="B114" s="53"/>
      <c r="C114" s="57"/>
      <c r="D114" s="10">
        <v>2021</v>
      </c>
      <c r="E114" s="9">
        <f t="shared" si="31"/>
        <v>2242890.0099999998</v>
      </c>
      <c r="F114" s="18">
        <v>0</v>
      </c>
      <c r="G114" s="18">
        <v>2018601</v>
      </c>
      <c r="H114" s="18">
        <v>0</v>
      </c>
      <c r="I114" s="18">
        <v>224289.01</v>
      </c>
    </row>
    <row r="115" spans="1:9" ht="24" customHeight="1" x14ac:dyDescent="0.25">
      <c r="A115" s="162"/>
      <c r="B115" s="53"/>
      <c r="C115" s="57"/>
      <c r="D115" s="10">
        <v>2022</v>
      </c>
      <c r="E115" s="9">
        <f t="shared" si="31"/>
        <v>1341357.21</v>
      </c>
      <c r="F115" s="18">
        <v>0</v>
      </c>
      <c r="G115" s="9">
        <v>1207221.24</v>
      </c>
      <c r="H115" s="9">
        <v>0</v>
      </c>
      <c r="I115" s="9">
        <v>134135.97</v>
      </c>
    </row>
    <row r="116" spans="1:9" ht="24" customHeight="1" x14ac:dyDescent="0.25">
      <c r="A116" s="162"/>
      <c r="B116" s="53"/>
      <c r="C116" s="57"/>
      <c r="D116" s="10">
        <v>2023</v>
      </c>
      <c r="E116" s="9">
        <f t="shared" si="31"/>
        <v>0</v>
      </c>
      <c r="F116" s="18">
        <v>0</v>
      </c>
      <c r="G116" s="9">
        <v>0</v>
      </c>
      <c r="H116" s="9">
        <v>0</v>
      </c>
      <c r="I116" s="9">
        <v>0</v>
      </c>
    </row>
    <row r="117" spans="1:9" ht="24" customHeight="1" x14ac:dyDescent="0.25">
      <c r="A117" s="162"/>
      <c r="B117" s="53"/>
      <c r="C117" s="58"/>
      <c r="D117" s="10">
        <v>2024</v>
      </c>
      <c r="E117" s="9">
        <f t="shared" si="31"/>
        <v>0</v>
      </c>
      <c r="F117" s="18">
        <v>0</v>
      </c>
      <c r="G117" s="9">
        <v>0</v>
      </c>
      <c r="H117" s="9">
        <v>0</v>
      </c>
      <c r="I117" s="9">
        <v>0</v>
      </c>
    </row>
    <row r="118" spans="1:9" ht="24" customHeight="1" x14ac:dyDescent="0.25">
      <c r="A118" s="162"/>
      <c r="B118" s="53"/>
      <c r="C118" s="90" t="s">
        <v>32</v>
      </c>
      <c r="D118" s="10" t="s">
        <v>15</v>
      </c>
      <c r="E118" s="9">
        <f t="shared" si="31"/>
        <v>11525963.779999997</v>
      </c>
      <c r="F118" s="18">
        <f>F119+F120+F121+F122+F123+F124</f>
        <v>0</v>
      </c>
      <c r="G118" s="9">
        <f t="shared" ref="G118:I118" si="32">G119+G120+G121+G122+G123+G124</f>
        <v>10373349.569999998</v>
      </c>
      <c r="H118" s="9">
        <f t="shared" si="32"/>
        <v>0</v>
      </c>
      <c r="I118" s="9">
        <f t="shared" si="32"/>
        <v>1152614.21</v>
      </c>
    </row>
    <row r="119" spans="1:9" ht="24" customHeight="1" x14ac:dyDescent="0.25">
      <c r="A119" s="162"/>
      <c r="B119" s="53"/>
      <c r="C119" s="91"/>
      <c r="D119" s="10">
        <v>2019</v>
      </c>
      <c r="E119" s="9">
        <f t="shared" si="31"/>
        <v>0</v>
      </c>
      <c r="F119" s="18">
        <v>0</v>
      </c>
      <c r="G119" s="9">
        <v>0</v>
      </c>
      <c r="H119" s="9">
        <v>0</v>
      </c>
      <c r="I119" s="9">
        <v>0</v>
      </c>
    </row>
    <row r="120" spans="1:9" ht="28.5" customHeight="1" x14ac:dyDescent="0.25">
      <c r="A120" s="162"/>
      <c r="B120" s="53"/>
      <c r="C120" s="91"/>
      <c r="D120" s="10">
        <v>2020</v>
      </c>
      <c r="E120" s="9">
        <f t="shared" si="31"/>
        <v>9855433.9199999999</v>
      </c>
      <c r="F120" s="18">
        <v>0</v>
      </c>
      <c r="G120" s="18">
        <v>8869872.7899999991</v>
      </c>
      <c r="H120" s="18">
        <v>0</v>
      </c>
      <c r="I120" s="18">
        <v>985561.13</v>
      </c>
    </row>
    <row r="121" spans="1:9" ht="24" customHeight="1" x14ac:dyDescent="0.25">
      <c r="A121" s="162"/>
      <c r="B121" s="53"/>
      <c r="C121" s="91"/>
      <c r="D121" s="10">
        <v>2021</v>
      </c>
      <c r="E121" s="9">
        <f t="shared" si="31"/>
        <v>1159479.29</v>
      </c>
      <c r="F121" s="18">
        <v>0</v>
      </c>
      <c r="G121" s="9">
        <v>1043531.36</v>
      </c>
      <c r="H121" s="9">
        <v>0</v>
      </c>
      <c r="I121" s="9">
        <v>115947.93</v>
      </c>
    </row>
    <row r="122" spans="1:9" ht="24" customHeight="1" x14ac:dyDescent="0.25">
      <c r="A122" s="162"/>
      <c r="B122" s="53"/>
      <c r="C122" s="91"/>
      <c r="D122" s="10">
        <v>2022</v>
      </c>
      <c r="E122" s="9">
        <f t="shared" si="31"/>
        <v>511050.57</v>
      </c>
      <c r="F122" s="18">
        <v>0</v>
      </c>
      <c r="G122" s="9">
        <v>459945.42</v>
      </c>
      <c r="H122" s="9">
        <v>0</v>
      </c>
      <c r="I122" s="9">
        <v>51105.15</v>
      </c>
    </row>
    <row r="123" spans="1:9" ht="24" customHeight="1" x14ac:dyDescent="0.25">
      <c r="A123" s="162"/>
      <c r="B123" s="53"/>
      <c r="C123" s="91"/>
      <c r="D123" s="10">
        <v>2023</v>
      </c>
      <c r="E123" s="9">
        <f t="shared" si="31"/>
        <v>0</v>
      </c>
      <c r="F123" s="18">
        <v>0</v>
      </c>
      <c r="G123" s="9">
        <v>0</v>
      </c>
      <c r="H123" s="9">
        <v>0</v>
      </c>
      <c r="I123" s="9">
        <v>0</v>
      </c>
    </row>
    <row r="124" spans="1:9" ht="24" customHeight="1" x14ac:dyDescent="0.25">
      <c r="A124" s="162"/>
      <c r="B124" s="53"/>
      <c r="C124" s="92"/>
      <c r="D124" s="10">
        <v>2024</v>
      </c>
      <c r="E124" s="9">
        <f t="shared" si="31"/>
        <v>0</v>
      </c>
      <c r="F124" s="18">
        <v>0</v>
      </c>
      <c r="G124" s="9">
        <v>0</v>
      </c>
      <c r="H124" s="9">
        <v>0</v>
      </c>
      <c r="I124" s="9">
        <v>0</v>
      </c>
    </row>
    <row r="125" spans="1:9" ht="24" customHeight="1" x14ac:dyDescent="0.25">
      <c r="A125" s="162"/>
      <c r="B125" s="53"/>
      <c r="C125" s="90" t="s">
        <v>12</v>
      </c>
      <c r="D125" s="10" t="s">
        <v>15</v>
      </c>
      <c r="E125" s="9">
        <f t="shared" ref="E125:E186" si="33">F125+G125+I125</f>
        <v>583800</v>
      </c>
      <c r="F125" s="18">
        <f>F126+F127+F128+F129+F130+F131</f>
        <v>0</v>
      </c>
      <c r="G125" s="9">
        <f t="shared" ref="G125:I125" si="34">G126+G127+G128+G129+G130+G131</f>
        <v>507905.98</v>
      </c>
      <c r="H125" s="9">
        <f t="shared" si="34"/>
        <v>0</v>
      </c>
      <c r="I125" s="9">
        <f t="shared" si="34"/>
        <v>75894.02</v>
      </c>
    </row>
    <row r="126" spans="1:9" ht="24" customHeight="1" x14ac:dyDescent="0.25">
      <c r="A126" s="162"/>
      <c r="B126" s="53"/>
      <c r="C126" s="91"/>
      <c r="D126" s="10">
        <v>2019</v>
      </c>
      <c r="E126" s="9">
        <f t="shared" si="33"/>
        <v>583800</v>
      </c>
      <c r="F126" s="18">
        <v>0</v>
      </c>
      <c r="G126" s="9">
        <v>507905.98</v>
      </c>
      <c r="H126" s="9">
        <v>0</v>
      </c>
      <c r="I126" s="9">
        <v>75894.02</v>
      </c>
    </row>
    <row r="127" spans="1:9" ht="24" customHeight="1" x14ac:dyDescent="0.25">
      <c r="A127" s="162"/>
      <c r="B127" s="53"/>
      <c r="C127" s="91"/>
      <c r="D127" s="10">
        <v>2020</v>
      </c>
      <c r="E127" s="9">
        <f t="shared" si="33"/>
        <v>0</v>
      </c>
      <c r="F127" s="18">
        <v>0</v>
      </c>
      <c r="G127" s="9">
        <v>0</v>
      </c>
      <c r="H127" s="9">
        <v>0</v>
      </c>
      <c r="I127" s="9">
        <v>0</v>
      </c>
    </row>
    <row r="128" spans="1:9" ht="24" customHeight="1" x14ac:dyDescent="0.25">
      <c r="A128" s="162"/>
      <c r="B128" s="53"/>
      <c r="C128" s="91"/>
      <c r="D128" s="10">
        <v>2021</v>
      </c>
      <c r="E128" s="9">
        <f t="shared" si="33"/>
        <v>0</v>
      </c>
      <c r="F128" s="18">
        <v>0</v>
      </c>
      <c r="G128" s="9">
        <v>0</v>
      </c>
      <c r="H128" s="9">
        <v>0</v>
      </c>
      <c r="I128" s="9">
        <v>0</v>
      </c>
    </row>
    <row r="129" spans="1:9" ht="24" customHeight="1" x14ac:dyDescent="0.25">
      <c r="A129" s="162"/>
      <c r="B129" s="53"/>
      <c r="C129" s="91"/>
      <c r="D129" s="10">
        <v>2022</v>
      </c>
      <c r="E129" s="9">
        <f t="shared" si="33"/>
        <v>0</v>
      </c>
      <c r="F129" s="18">
        <v>0</v>
      </c>
      <c r="G129" s="9">
        <v>0</v>
      </c>
      <c r="H129" s="9">
        <v>0</v>
      </c>
      <c r="I129" s="9">
        <v>0</v>
      </c>
    </row>
    <row r="130" spans="1:9" ht="24" customHeight="1" x14ac:dyDescent="0.25">
      <c r="A130" s="162"/>
      <c r="B130" s="53"/>
      <c r="C130" s="91"/>
      <c r="D130" s="10">
        <v>2023</v>
      </c>
      <c r="E130" s="9">
        <f t="shared" si="33"/>
        <v>0</v>
      </c>
      <c r="F130" s="18">
        <v>0</v>
      </c>
      <c r="G130" s="9">
        <v>0</v>
      </c>
      <c r="H130" s="9">
        <v>0</v>
      </c>
      <c r="I130" s="9">
        <v>0</v>
      </c>
    </row>
    <row r="131" spans="1:9" ht="24" customHeight="1" x14ac:dyDescent="0.25">
      <c r="A131" s="162"/>
      <c r="B131" s="53"/>
      <c r="C131" s="92"/>
      <c r="D131" s="10">
        <v>2024</v>
      </c>
      <c r="E131" s="9">
        <f t="shared" si="33"/>
        <v>0</v>
      </c>
      <c r="F131" s="18">
        <v>0</v>
      </c>
      <c r="G131" s="9">
        <v>0</v>
      </c>
      <c r="H131" s="9">
        <v>0</v>
      </c>
      <c r="I131" s="9">
        <v>0</v>
      </c>
    </row>
    <row r="132" spans="1:9" ht="24" customHeight="1" x14ac:dyDescent="0.25">
      <c r="A132" s="162"/>
      <c r="B132" s="53"/>
      <c r="C132" s="90" t="s">
        <v>13</v>
      </c>
      <c r="D132" s="10" t="s">
        <v>15</v>
      </c>
      <c r="E132" s="9">
        <f t="shared" si="33"/>
        <v>9618835</v>
      </c>
      <c r="F132" s="18">
        <f>F133+F134+F135+F136+F137+F138</f>
        <v>0</v>
      </c>
      <c r="G132" s="9">
        <f t="shared" ref="G132:I132" si="35">G133+G134+G135+G136+G137+G138</f>
        <v>8368386.1200000001</v>
      </c>
      <c r="H132" s="9">
        <f t="shared" si="35"/>
        <v>0</v>
      </c>
      <c r="I132" s="9">
        <f t="shared" si="35"/>
        <v>1250448.8799999999</v>
      </c>
    </row>
    <row r="133" spans="1:9" ht="24" customHeight="1" x14ac:dyDescent="0.25">
      <c r="A133" s="162"/>
      <c r="B133" s="53"/>
      <c r="C133" s="91"/>
      <c r="D133" s="10">
        <v>2019</v>
      </c>
      <c r="E133" s="9">
        <f t="shared" si="33"/>
        <v>9618835</v>
      </c>
      <c r="F133" s="18">
        <v>0</v>
      </c>
      <c r="G133" s="9">
        <v>8368386.1200000001</v>
      </c>
      <c r="H133" s="9">
        <v>0</v>
      </c>
      <c r="I133" s="9">
        <v>1250448.8799999999</v>
      </c>
    </row>
    <row r="134" spans="1:9" ht="24" customHeight="1" x14ac:dyDescent="0.25">
      <c r="A134" s="162"/>
      <c r="B134" s="53"/>
      <c r="C134" s="91"/>
      <c r="D134" s="10">
        <v>2020</v>
      </c>
      <c r="E134" s="9">
        <f t="shared" si="33"/>
        <v>0</v>
      </c>
      <c r="F134" s="18">
        <v>0</v>
      </c>
      <c r="G134" s="9">
        <v>0</v>
      </c>
      <c r="H134" s="9">
        <v>0</v>
      </c>
      <c r="I134" s="9">
        <v>0</v>
      </c>
    </row>
    <row r="135" spans="1:9" ht="24" customHeight="1" x14ac:dyDescent="0.25">
      <c r="A135" s="162"/>
      <c r="B135" s="53"/>
      <c r="C135" s="91"/>
      <c r="D135" s="10">
        <v>2021</v>
      </c>
      <c r="E135" s="9">
        <f t="shared" si="33"/>
        <v>0</v>
      </c>
      <c r="F135" s="18">
        <v>0</v>
      </c>
      <c r="G135" s="9">
        <v>0</v>
      </c>
      <c r="H135" s="9">
        <v>0</v>
      </c>
      <c r="I135" s="9">
        <v>0</v>
      </c>
    </row>
    <row r="136" spans="1:9" ht="24" customHeight="1" x14ac:dyDescent="0.25">
      <c r="A136" s="162"/>
      <c r="B136" s="53"/>
      <c r="C136" s="91"/>
      <c r="D136" s="10">
        <v>2022</v>
      </c>
      <c r="E136" s="9">
        <f t="shared" si="33"/>
        <v>0</v>
      </c>
      <c r="F136" s="18">
        <v>0</v>
      </c>
      <c r="G136" s="9">
        <v>0</v>
      </c>
      <c r="H136" s="9">
        <v>0</v>
      </c>
      <c r="I136" s="9">
        <v>0</v>
      </c>
    </row>
    <row r="137" spans="1:9" ht="24" customHeight="1" x14ac:dyDescent="0.25">
      <c r="A137" s="162"/>
      <c r="B137" s="53"/>
      <c r="C137" s="91"/>
      <c r="D137" s="10">
        <v>2023</v>
      </c>
      <c r="E137" s="9">
        <f t="shared" si="33"/>
        <v>0</v>
      </c>
      <c r="F137" s="18">
        <v>0</v>
      </c>
      <c r="G137" s="9">
        <v>0</v>
      </c>
      <c r="H137" s="9">
        <v>0</v>
      </c>
      <c r="I137" s="9">
        <v>0</v>
      </c>
    </row>
    <row r="138" spans="1:9" ht="24" customHeight="1" x14ac:dyDescent="0.25">
      <c r="A138" s="162"/>
      <c r="B138" s="53"/>
      <c r="C138" s="92"/>
      <c r="D138" s="10">
        <v>2024</v>
      </c>
      <c r="E138" s="9">
        <f t="shared" si="33"/>
        <v>0</v>
      </c>
      <c r="F138" s="18">
        <v>0</v>
      </c>
      <c r="G138" s="9">
        <v>0</v>
      </c>
      <c r="H138" s="9">
        <v>0</v>
      </c>
      <c r="I138" s="9">
        <v>0</v>
      </c>
    </row>
    <row r="139" spans="1:9" ht="24" customHeight="1" x14ac:dyDescent="0.25">
      <c r="A139" s="162"/>
      <c r="B139" s="53"/>
      <c r="C139" s="77" t="s">
        <v>14</v>
      </c>
      <c r="D139" s="10" t="s">
        <v>15</v>
      </c>
      <c r="E139" s="9">
        <f t="shared" si="33"/>
        <v>46200</v>
      </c>
      <c r="F139" s="18">
        <f>F140+F141+F142+F143+F144+F145</f>
        <v>0</v>
      </c>
      <c r="G139" s="9">
        <f t="shared" ref="G139:I139" si="36">G140+G141+G142+G143+G144+G145</f>
        <v>40194</v>
      </c>
      <c r="H139" s="9">
        <f t="shared" si="36"/>
        <v>0</v>
      </c>
      <c r="I139" s="9">
        <f t="shared" si="36"/>
        <v>6006</v>
      </c>
    </row>
    <row r="140" spans="1:9" ht="27" customHeight="1" x14ac:dyDescent="0.25">
      <c r="A140" s="162"/>
      <c r="B140" s="53"/>
      <c r="C140" s="78"/>
      <c r="D140" s="10">
        <v>2019</v>
      </c>
      <c r="E140" s="9">
        <f t="shared" si="33"/>
        <v>46200</v>
      </c>
      <c r="F140" s="18">
        <v>0</v>
      </c>
      <c r="G140" s="9">
        <v>40194</v>
      </c>
      <c r="H140" s="9">
        <v>0</v>
      </c>
      <c r="I140" s="9">
        <v>6006</v>
      </c>
    </row>
    <row r="141" spans="1:9" ht="27.75" customHeight="1" x14ac:dyDescent="0.25">
      <c r="A141" s="162"/>
      <c r="B141" s="53"/>
      <c r="C141" s="78"/>
      <c r="D141" s="10">
        <v>2020</v>
      </c>
      <c r="E141" s="9">
        <f t="shared" si="33"/>
        <v>0</v>
      </c>
      <c r="F141" s="18">
        <v>0</v>
      </c>
      <c r="G141" s="9">
        <v>0</v>
      </c>
      <c r="H141" s="9">
        <v>0</v>
      </c>
      <c r="I141" s="9">
        <v>0</v>
      </c>
    </row>
    <row r="142" spans="1:9" ht="25.5" customHeight="1" x14ac:dyDescent="0.25">
      <c r="A142" s="162"/>
      <c r="B142" s="53"/>
      <c r="C142" s="78"/>
      <c r="D142" s="10">
        <v>2021</v>
      </c>
      <c r="E142" s="9">
        <f t="shared" si="33"/>
        <v>0</v>
      </c>
      <c r="F142" s="18">
        <v>0</v>
      </c>
      <c r="G142" s="9">
        <v>0</v>
      </c>
      <c r="H142" s="9">
        <v>0</v>
      </c>
      <c r="I142" s="9">
        <v>0</v>
      </c>
    </row>
    <row r="143" spans="1:9" ht="26.25" customHeight="1" x14ac:dyDescent="0.25">
      <c r="A143" s="162"/>
      <c r="B143" s="53"/>
      <c r="C143" s="78"/>
      <c r="D143" s="10">
        <v>2022</v>
      </c>
      <c r="E143" s="9">
        <f t="shared" si="33"/>
        <v>0</v>
      </c>
      <c r="F143" s="18">
        <v>0</v>
      </c>
      <c r="G143" s="9">
        <v>0</v>
      </c>
      <c r="H143" s="9">
        <v>0</v>
      </c>
      <c r="I143" s="9">
        <v>0</v>
      </c>
    </row>
    <row r="144" spans="1:9" ht="24" customHeight="1" x14ac:dyDescent="0.25">
      <c r="A144" s="162"/>
      <c r="B144" s="53"/>
      <c r="C144" s="78"/>
      <c r="D144" s="10">
        <v>2023</v>
      </c>
      <c r="E144" s="9">
        <f t="shared" si="33"/>
        <v>0</v>
      </c>
      <c r="F144" s="18">
        <v>0</v>
      </c>
      <c r="G144" s="9">
        <v>0</v>
      </c>
      <c r="H144" s="9">
        <v>0</v>
      </c>
      <c r="I144" s="9">
        <v>0</v>
      </c>
    </row>
    <row r="145" spans="1:9" ht="24" customHeight="1" x14ac:dyDescent="0.25">
      <c r="A145" s="162"/>
      <c r="B145" s="53"/>
      <c r="C145" s="78"/>
      <c r="D145" s="10">
        <v>2024</v>
      </c>
      <c r="E145" s="9">
        <f t="shared" si="33"/>
        <v>0</v>
      </c>
      <c r="F145" s="18">
        <v>0</v>
      </c>
      <c r="G145" s="9">
        <v>0</v>
      </c>
      <c r="H145" s="9">
        <v>0</v>
      </c>
      <c r="I145" s="9">
        <v>0</v>
      </c>
    </row>
    <row r="146" spans="1:9" ht="24" customHeight="1" x14ac:dyDescent="0.25">
      <c r="A146" s="162"/>
      <c r="B146" s="53"/>
      <c r="C146" s="45" t="s">
        <v>26</v>
      </c>
      <c r="D146" s="10" t="s">
        <v>15</v>
      </c>
      <c r="E146" s="9">
        <f t="shared" si="33"/>
        <v>2086751.27</v>
      </c>
      <c r="F146" s="18">
        <f>F147+F148+F149+F150+F151+F152</f>
        <v>0</v>
      </c>
      <c r="G146" s="9">
        <f>G147+G148+G149+G150+G151+G152</f>
        <v>1878072.6</v>
      </c>
      <c r="H146" s="9">
        <f t="shared" ref="H146:I146" si="37">H147+H148+H149+H150+H151+H152</f>
        <v>0</v>
      </c>
      <c r="I146" s="9">
        <f t="shared" si="37"/>
        <v>208678.66999999998</v>
      </c>
    </row>
    <row r="147" spans="1:9" ht="24" customHeight="1" x14ac:dyDescent="0.25">
      <c r="A147" s="162"/>
      <c r="B147" s="53"/>
      <c r="C147" s="46"/>
      <c r="D147" s="10">
        <v>2019</v>
      </c>
      <c r="E147" s="9">
        <f t="shared" si="33"/>
        <v>0</v>
      </c>
      <c r="F147" s="18">
        <v>0</v>
      </c>
      <c r="G147" s="9">
        <v>0</v>
      </c>
      <c r="H147" s="9">
        <v>0</v>
      </c>
      <c r="I147" s="9">
        <v>0</v>
      </c>
    </row>
    <row r="148" spans="1:9" ht="24" customHeight="1" x14ac:dyDescent="0.25">
      <c r="A148" s="162"/>
      <c r="B148" s="53"/>
      <c r="C148" s="46"/>
      <c r="D148" s="10">
        <v>2020</v>
      </c>
      <c r="E148" s="9">
        <f t="shared" si="33"/>
        <v>1952552.52</v>
      </c>
      <c r="F148" s="18">
        <v>0</v>
      </c>
      <c r="G148" s="9">
        <v>1757293.75</v>
      </c>
      <c r="H148" s="9">
        <v>0</v>
      </c>
      <c r="I148" s="9">
        <v>195258.77</v>
      </c>
    </row>
    <row r="149" spans="1:9" ht="24" customHeight="1" x14ac:dyDescent="0.25">
      <c r="A149" s="162"/>
      <c r="B149" s="53"/>
      <c r="C149" s="46"/>
      <c r="D149" s="10">
        <v>2021</v>
      </c>
      <c r="E149" s="9">
        <f t="shared" si="33"/>
        <v>0</v>
      </c>
      <c r="F149" s="18">
        <v>0</v>
      </c>
      <c r="G149" s="9">
        <v>0</v>
      </c>
      <c r="H149" s="9">
        <v>0</v>
      </c>
      <c r="I149" s="9">
        <v>0</v>
      </c>
    </row>
    <row r="150" spans="1:9" ht="24" customHeight="1" x14ac:dyDescent="0.25">
      <c r="A150" s="162"/>
      <c r="B150" s="53"/>
      <c r="C150" s="46"/>
      <c r="D150" s="10">
        <v>2022</v>
      </c>
      <c r="E150" s="9">
        <f t="shared" si="33"/>
        <v>134198.75</v>
      </c>
      <c r="F150" s="18">
        <v>0</v>
      </c>
      <c r="G150" s="9">
        <v>120778.85</v>
      </c>
      <c r="H150" s="9">
        <v>0</v>
      </c>
      <c r="I150" s="9">
        <v>13419.9</v>
      </c>
    </row>
    <row r="151" spans="1:9" ht="24" customHeight="1" x14ac:dyDescent="0.25">
      <c r="A151" s="162"/>
      <c r="B151" s="53"/>
      <c r="C151" s="46"/>
      <c r="D151" s="10">
        <v>2023</v>
      </c>
      <c r="E151" s="9">
        <f t="shared" si="33"/>
        <v>0</v>
      </c>
      <c r="F151" s="18">
        <v>0</v>
      </c>
      <c r="G151" s="9">
        <v>0</v>
      </c>
      <c r="H151" s="9">
        <v>0</v>
      </c>
      <c r="I151" s="9">
        <v>0</v>
      </c>
    </row>
    <row r="152" spans="1:9" ht="24" customHeight="1" x14ac:dyDescent="0.25">
      <c r="A152" s="162"/>
      <c r="B152" s="53"/>
      <c r="C152" s="46"/>
      <c r="D152" s="10">
        <v>2024</v>
      </c>
      <c r="E152" s="9">
        <f t="shared" si="33"/>
        <v>0</v>
      </c>
      <c r="F152" s="18">
        <v>0</v>
      </c>
      <c r="G152" s="9">
        <v>0</v>
      </c>
      <c r="H152" s="9">
        <v>0</v>
      </c>
      <c r="I152" s="9">
        <v>0</v>
      </c>
    </row>
    <row r="153" spans="1:9" ht="24" customHeight="1" x14ac:dyDescent="0.25">
      <c r="A153" s="162"/>
      <c r="B153" s="53"/>
      <c r="C153" s="45" t="s">
        <v>27</v>
      </c>
      <c r="D153" s="10" t="s">
        <v>15</v>
      </c>
      <c r="E153" s="9">
        <f t="shared" si="33"/>
        <v>679795.79</v>
      </c>
      <c r="F153" s="18">
        <f>F154+F155+F156+F157+F158+F159</f>
        <v>0</v>
      </c>
      <c r="G153" s="9">
        <f t="shared" ref="G153:I153" si="38">G154+G155+G156+G157+G158+G159</f>
        <v>611814.99</v>
      </c>
      <c r="H153" s="9">
        <f t="shared" si="38"/>
        <v>0</v>
      </c>
      <c r="I153" s="9">
        <f t="shared" si="38"/>
        <v>67980.800000000003</v>
      </c>
    </row>
    <row r="154" spans="1:9" ht="24" customHeight="1" x14ac:dyDescent="0.25">
      <c r="A154" s="162"/>
      <c r="B154" s="53"/>
      <c r="C154" s="46"/>
      <c r="D154" s="10">
        <v>2019</v>
      </c>
      <c r="E154" s="9">
        <f t="shared" si="33"/>
        <v>0</v>
      </c>
      <c r="F154" s="18">
        <v>0</v>
      </c>
      <c r="G154" s="9">
        <v>0</v>
      </c>
      <c r="H154" s="9">
        <v>0</v>
      </c>
      <c r="I154" s="9">
        <v>0</v>
      </c>
    </row>
    <row r="155" spans="1:9" ht="24" customHeight="1" x14ac:dyDescent="0.25">
      <c r="A155" s="162"/>
      <c r="B155" s="53"/>
      <c r="C155" s="46"/>
      <c r="D155" s="10">
        <v>2020</v>
      </c>
      <c r="E155" s="9">
        <f t="shared" si="33"/>
        <v>679795.79</v>
      </c>
      <c r="F155" s="18">
        <v>0</v>
      </c>
      <c r="G155" s="9">
        <v>611814.99</v>
      </c>
      <c r="H155" s="9">
        <v>0</v>
      </c>
      <c r="I155" s="9">
        <v>67980.800000000003</v>
      </c>
    </row>
    <row r="156" spans="1:9" ht="24" customHeight="1" x14ac:dyDescent="0.25">
      <c r="A156" s="162"/>
      <c r="B156" s="53"/>
      <c r="C156" s="46"/>
      <c r="D156" s="10">
        <v>2021</v>
      </c>
      <c r="E156" s="9">
        <f t="shared" si="33"/>
        <v>0</v>
      </c>
      <c r="F156" s="18">
        <v>0</v>
      </c>
      <c r="G156" s="9">
        <v>0</v>
      </c>
      <c r="H156" s="9">
        <v>0</v>
      </c>
      <c r="I156" s="9">
        <v>0</v>
      </c>
    </row>
    <row r="157" spans="1:9" ht="24" customHeight="1" x14ac:dyDescent="0.25">
      <c r="A157" s="162"/>
      <c r="B157" s="53"/>
      <c r="C157" s="46"/>
      <c r="D157" s="10">
        <v>2022</v>
      </c>
      <c r="E157" s="9">
        <f t="shared" si="33"/>
        <v>0</v>
      </c>
      <c r="F157" s="18">
        <v>0</v>
      </c>
      <c r="G157" s="9">
        <v>0</v>
      </c>
      <c r="H157" s="9">
        <v>0</v>
      </c>
      <c r="I157" s="9">
        <v>0</v>
      </c>
    </row>
    <row r="158" spans="1:9" ht="24" customHeight="1" x14ac:dyDescent="0.25">
      <c r="A158" s="162"/>
      <c r="B158" s="53"/>
      <c r="C158" s="46"/>
      <c r="D158" s="10">
        <v>2023</v>
      </c>
      <c r="E158" s="9">
        <f t="shared" si="33"/>
        <v>0</v>
      </c>
      <c r="F158" s="18">
        <v>0</v>
      </c>
      <c r="G158" s="9">
        <v>0</v>
      </c>
      <c r="H158" s="9">
        <v>0</v>
      </c>
      <c r="I158" s="9">
        <v>0</v>
      </c>
    </row>
    <row r="159" spans="1:9" ht="24" customHeight="1" x14ac:dyDescent="0.25">
      <c r="A159" s="162"/>
      <c r="B159" s="53"/>
      <c r="C159" s="46"/>
      <c r="D159" s="10">
        <v>2024</v>
      </c>
      <c r="E159" s="9">
        <f t="shared" si="33"/>
        <v>0</v>
      </c>
      <c r="F159" s="18">
        <v>0</v>
      </c>
      <c r="G159" s="9">
        <v>0</v>
      </c>
      <c r="H159" s="9">
        <v>0</v>
      </c>
      <c r="I159" s="9">
        <v>0</v>
      </c>
    </row>
    <row r="160" spans="1:9" ht="24" customHeight="1" x14ac:dyDescent="0.25">
      <c r="A160" s="162"/>
      <c r="B160" s="53"/>
      <c r="C160" s="45" t="s">
        <v>29</v>
      </c>
      <c r="D160" s="10" t="s">
        <v>15</v>
      </c>
      <c r="E160" s="9">
        <f t="shared" si="33"/>
        <v>1464979.01</v>
      </c>
      <c r="F160" s="18">
        <f>F161+F162+F163+F164+F165+F166</f>
        <v>0</v>
      </c>
      <c r="G160" s="9">
        <f t="shared" ref="G160:I160" si="39">G161+G162+G163+G164+G165+G166</f>
        <v>1318478.47</v>
      </c>
      <c r="H160" s="9">
        <f t="shared" si="39"/>
        <v>0</v>
      </c>
      <c r="I160" s="9">
        <f t="shared" si="39"/>
        <v>146500.54</v>
      </c>
    </row>
    <row r="161" spans="1:9" ht="27.75" customHeight="1" x14ac:dyDescent="0.25">
      <c r="A161" s="162"/>
      <c r="B161" s="53"/>
      <c r="C161" s="46"/>
      <c r="D161" s="10">
        <v>2019</v>
      </c>
      <c r="E161" s="9">
        <f t="shared" si="33"/>
        <v>0</v>
      </c>
      <c r="F161" s="18">
        <v>0</v>
      </c>
      <c r="G161" s="9">
        <v>0</v>
      </c>
      <c r="H161" s="9">
        <v>0</v>
      </c>
      <c r="I161" s="9">
        <v>0</v>
      </c>
    </row>
    <row r="162" spans="1:9" ht="24" customHeight="1" x14ac:dyDescent="0.25">
      <c r="A162" s="162"/>
      <c r="B162" s="53"/>
      <c r="C162" s="46"/>
      <c r="D162" s="10">
        <v>2020</v>
      </c>
      <c r="E162" s="9">
        <f t="shared" si="33"/>
        <v>1464979.01</v>
      </c>
      <c r="F162" s="18">
        <v>0</v>
      </c>
      <c r="G162" s="9">
        <v>1318478.47</v>
      </c>
      <c r="H162" s="9">
        <v>0</v>
      </c>
      <c r="I162" s="9">
        <v>146500.54</v>
      </c>
    </row>
    <row r="163" spans="1:9" ht="24" customHeight="1" x14ac:dyDescent="0.25">
      <c r="A163" s="162"/>
      <c r="B163" s="53"/>
      <c r="C163" s="46"/>
      <c r="D163" s="10">
        <v>2021</v>
      </c>
      <c r="E163" s="9">
        <f t="shared" si="33"/>
        <v>0</v>
      </c>
      <c r="F163" s="18">
        <v>0</v>
      </c>
      <c r="G163" s="9">
        <v>0</v>
      </c>
      <c r="H163" s="9">
        <v>0</v>
      </c>
      <c r="I163" s="9">
        <v>0</v>
      </c>
    </row>
    <row r="164" spans="1:9" ht="24" customHeight="1" x14ac:dyDescent="0.25">
      <c r="A164" s="162"/>
      <c r="B164" s="53"/>
      <c r="C164" s="46"/>
      <c r="D164" s="10">
        <v>2022</v>
      </c>
      <c r="E164" s="9">
        <f t="shared" si="33"/>
        <v>0</v>
      </c>
      <c r="F164" s="18">
        <v>0</v>
      </c>
      <c r="G164" s="9">
        <v>0</v>
      </c>
      <c r="H164" s="9">
        <v>0</v>
      </c>
      <c r="I164" s="9">
        <v>0</v>
      </c>
    </row>
    <row r="165" spans="1:9" ht="24" customHeight="1" x14ac:dyDescent="0.25">
      <c r="A165" s="162"/>
      <c r="B165" s="53"/>
      <c r="C165" s="46"/>
      <c r="D165" s="10">
        <v>2023</v>
      </c>
      <c r="E165" s="9">
        <f t="shared" si="33"/>
        <v>0</v>
      </c>
      <c r="F165" s="18">
        <v>0</v>
      </c>
      <c r="G165" s="9">
        <v>0</v>
      </c>
      <c r="H165" s="9">
        <v>0</v>
      </c>
      <c r="I165" s="9">
        <v>0</v>
      </c>
    </row>
    <row r="166" spans="1:9" ht="24" customHeight="1" x14ac:dyDescent="0.25">
      <c r="A166" s="162"/>
      <c r="B166" s="53"/>
      <c r="C166" s="46"/>
      <c r="D166" s="10">
        <v>2024</v>
      </c>
      <c r="E166" s="9">
        <f t="shared" si="33"/>
        <v>0</v>
      </c>
      <c r="F166" s="18">
        <v>0</v>
      </c>
      <c r="G166" s="9">
        <v>0</v>
      </c>
      <c r="H166" s="9">
        <v>0</v>
      </c>
      <c r="I166" s="9">
        <v>0</v>
      </c>
    </row>
    <row r="167" spans="1:9" ht="24" customHeight="1" x14ac:dyDescent="0.25">
      <c r="A167" s="162"/>
      <c r="B167" s="53"/>
      <c r="C167" s="45" t="s">
        <v>30</v>
      </c>
      <c r="D167" s="10" t="s">
        <v>15</v>
      </c>
      <c r="E167" s="9">
        <f>F167+G167+I167</f>
        <v>1004781.11</v>
      </c>
      <c r="F167" s="18">
        <f>F168+F169+F170+F171+F172+F173</f>
        <v>0</v>
      </c>
      <c r="G167" s="9">
        <f t="shared" ref="G167:I167" si="40">G168+G169+G170+G171+G172+G173</f>
        <v>904301.19</v>
      </c>
      <c r="H167" s="9">
        <f t="shared" si="40"/>
        <v>0</v>
      </c>
      <c r="I167" s="9">
        <f t="shared" si="40"/>
        <v>100479.92</v>
      </c>
    </row>
    <row r="168" spans="1:9" ht="24" customHeight="1" x14ac:dyDescent="0.25">
      <c r="A168" s="162"/>
      <c r="B168" s="53"/>
      <c r="C168" s="46"/>
      <c r="D168" s="10">
        <v>2019</v>
      </c>
      <c r="E168" s="9">
        <f t="shared" si="33"/>
        <v>0</v>
      </c>
      <c r="F168" s="18">
        <v>0</v>
      </c>
      <c r="G168" s="9">
        <v>0</v>
      </c>
      <c r="H168" s="9">
        <v>0</v>
      </c>
      <c r="I168" s="9">
        <v>0</v>
      </c>
    </row>
    <row r="169" spans="1:9" ht="24" customHeight="1" x14ac:dyDescent="0.25">
      <c r="A169" s="162"/>
      <c r="B169" s="53"/>
      <c r="C169" s="46"/>
      <c r="D169" s="10">
        <v>2020</v>
      </c>
      <c r="E169" s="9">
        <f t="shared" si="33"/>
        <v>1004781.11</v>
      </c>
      <c r="F169" s="18">
        <v>0</v>
      </c>
      <c r="G169" s="9">
        <v>904301.19</v>
      </c>
      <c r="H169" s="9">
        <v>0</v>
      </c>
      <c r="I169" s="9">
        <v>100479.92</v>
      </c>
    </row>
    <row r="170" spans="1:9" ht="24" customHeight="1" x14ac:dyDescent="0.25">
      <c r="A170" s="162"/>
      <c r="B170" s="53"/>
      <c r="C170" s="46"/>
      <c r="D170" s="10">
        <v>2021</v>
      </c>
      <c r="E170" s="9">
        <f t="shared" si="33"/>
        <v>0</v>
      </c>
      <c r="F170" s="18">
        <v>0</v>
      </c>
      <c r="G170" s="9">
        <v>0</v>
      </c>
      <c r="H170" s="9">
        <v>0</v>
      </c>
      <c r="I170" s="9">
        <v>0</v>
      </c>
    </row>
    <row r="171" spans="1:9" ht="24" customHeight="1" x14ac:dyDescent="0.25">
      <c r="A171" s="162"/>
      <c r="B171" s="53"/>
      <c r="C171" s="46"/>
      <c r="D171" s="10">
        <v>2022</v>
      </c>
      <c r="E171" s="9">
        <f t="shared" si="33"/>
        <v>0</v>
      </c>
      <c r="F171" s="18">
        <v>0</v>
      </c>
      <c r="G171" s="9">
        <v>0</v>
      </c>
      <c r="H171" s="9">
        <v>0</v>
      </c>
      <c r="I171" s="9">
        <v>0</v>
      </c>
    </row>
    <row r="172" spans="1:9" ht="24" customHeight="1" x14ac:dyDescent="0.25">
      <c r="A172" s="162"/>
      <c r="B172" s="53"/>
      <c r="C172" s="46"/>
      <c r="D172" s="10">
        <v>2023</v>
      </c>
      <c r="E172" s="9">
        <f t="shared" si="33"/>
        <v>0</v>
      </c>
      <c r="F172" s="18">
        <v>0</v>
      </c>
      <c r="G172" s="9">
        <v>0</v>
      </c>
      <c r="H172" s="9">
        <v>0</v>
      </c>
      <c r="I172" s="9">
        <v>0</v>
      </c>
    </row>
    <row r="173" spans="1:9" ht="24" customHeight="1" x14ac:dyDescent="0.25">
      <c r="A173" s="162"/>
      <c r="B173" s="53"/>
      <c r="C173" s="46"/>
      <c r="D173" s="10">
        <v>2024</v>
      </c>
      <c r="E173" s="9">
        <f t="shared" si="33"/>
        <v>0</v>
      </c>
      <c r="F173" s="18">
        <v>0</v>
      </c>
      <c r="G173" s="9">
        <v>0</v>
      </c>
      <c r="H173" s="9">
        <v>0</v>
      </c>
      <c r="I173" s="9">
        <v>0</v>
      </c>
    </row>
    <row r="174" spans="1:9" ht="24" customHeight="1" x14ac:dyDescent="0.25">
      <c r="A174" s="162"/>
      <c r="B174" s="53"/>
      <c r="C174" s="45" t="s">
        <v>31</v>
      </c>
      <c r="D174" s="10" t="s">
        <v>15</v>
      </c>
      <c r="E174" s="9">
        <f t="shared" si="33"/>
        <v>495351.65</v>
      </c>
      <c r="F174" s="18">
        <f>F175+F176+F177+F178+F179+F180</f>
        <v>0</v>
      </c>
      <c r="G174" s="9">
        <f t="shared" ref="G174:I174" si="41">G175+G176+G177+G178+G179+G180</f>
        <v>445815.59</v>
      </c>
      <c r="H174" s="9">
        <f t="shared" si="41"/>
        <v>0</v>
      </c>
      <c r="I174" s="9">
        <f t="shared" si="41"/>
        <v>49536.06</v>
      </c>
    </row>
    <row r="175" spans="1:9" ht="24" customHeight="1" x14ac:dyDescent="0.25">
      <c r="A175" s="162"/>
      <c r="B175" s="53"/>
      <c r="C175" s="46"/>
      <c r="D175" s="10">
        <v>2019</v>
      </c>
      <c r="E175" s="9">
        <f t="shared" si="33"/>
        <v>0</v>
      </c>
      <c r="F175" s="18">
        <v>0</v>
      </c>
      <c r="G175" s="9">
        <v>0</v>
      </c>
      <c r="H175" s="9">
        <v>0</v>
      </c>
      <c r="I175" s="9">
        <v>0</v>
      </c>
    </row>
    <row r="176" spans="1:9" ht="24" customHeight="1" x14ac:dyDescent="0.25">
      <c r="A176" s="162"/>
      <c r="B176" s="53"/>
      <c r="C176" s="46"/>
      <c r="D176" s="10">
        <v>2020</v>
      </c>
      <c r="E176" s="9">
        <f t="shared" si="33"/>
        <v>495351.65</v>
      </c>
      <c r="F176" s="18">
        <v>0</v>
      </c>
      <c r="G176" s="9">
        <v>445815.59</v>
      </c>
      <c r="H176" s="9">
        <v>0</v>
      </c>
      <c r="I176" s="9">
        <v>49536.06</v>
      </c>
    </row>
    <row r="177" spans="1:9" ht="24" customHeight="1" x14ac:dyDescent="0.25">
      <c r="A177" s="162"/>
      <c r="B177" s="53"/>
      <c r="C177" s="46"/>
      <c r="D177" s="10">
        <v>2021</v>
      </c>
      <c r="E177" s="9">
        <f t="shared" si="33"/>
        <v>0</v>
      </c>
      <c r="F177" s="18">
        <v>0</v>
      </c>
      <c r="G177" s="9">
        <v>0</v>
      </c>
      <c r="H177" s="9">
        <v>0</v>
      </c>
      <c r="I177" s="9">
        <v>0</v>
      </c>
    </row>
    <row r="178" spans="1:9" ht="24" customHeight="1" x14ac:dyDescent="0.25">
      <c r="A178" s="162"/>
      <c r="B178" s="53"/>
      <c r="C178" s="46"/>
      <c r="D178" s="10">
        <v>2022</v>
      </c>
      <c r="E178" s="9">
        <f t="shared" si="33"/>
        <v>0</v>
      </c>
      <c r="F178" s="18">
        <v>0</v>
      </c>
      <c r="G178" s="9">
        <v>0</v>
      </c>
      <c r="H178" s="9">
        <v>0</v>
      </c>
      <c r="I178" s="9">
        <v>0</v>
      </c>
    </row>
    <row r="179" spans="1:9" ht="24" customHeight="1" x14ac:dyDescent="0.25">
      <c r="A179" s="162"/>
      <c r="B179" s="53"/>
      <c r="C179" s="46"/>
      <c r="D179" s="10">
        <v>2023</v>
      </c>
      <c r="E179" s="9">
        <f t="shared" si="33"/>
        <v>0</v>
      </c>
      <c r="F179" s="18">
        <v>0</v>
      </c>
      <c r="G179" s="9">
        <v>0</v>
      </c>
      <c r="H179" s="9">
        <v>0</v>
      </c>
      <c r="I179" s="9">
        <v>0</v>
      </c>
    </row>
    <row r="180" spans="1:9" ht="24" customHeight="1" x14ac:dyDescent="0.25">
      <c r="A180" s="162"/>
      <c r="B180" s="53"/>
      <c r="C180" s="46"/>
      <c r="D180" s="10">
        <v>2024</v>
      </c>
      <c r="E180" s="9">
        <f t="shared" si="33"/>
        <v>0</v>
      </c>
      <c r="F180" s="18">
        <v>0</v>
      </c>
      <c r="G180" s="9">
        <v>0</v>
      </c>
      <c r="H180" s="9">
        <v>0</v>
      </c>
      <c r="I180" s="9">
        <v>0</v>
      </c>
    </row>
    <row r="181" spans="1:9" ht="24" customHeight="1" x14ac:dyDescent="0.25">
      <c r="A181" s="162"/>
      <c r="B181" s="53"/>
      <c r="C181" s="45" t="s">
        <v>28</v>
      </c>
      <c r="D181" s="10" t="s">
        <v>15</v>
      </c>
      <c r="E181" s="9">
        <f t="shared" si="33"/>
        <v>1213806</v>
      </c>
      <c r="F181" s="18">
        <f>F182+F183+F184+F185+F186+F187</f>
        <v>0</v>
      </c>
      <c r="G181" s="9">
        <f t="shared" ref="G181:I181" si="42">G182+G183+G184+G185+G186+G187</f>
        <v>1092423.22</v>
      </c>
      <c r="H181" s="9">
        <f t="shared" si="42"/>
        <v>0</v>
      </c>
      <c r="I181" s="9">
        <f t="shared" si="42"/>
        <v>121382.78</v>
      </c>
    </row>
    <row r="182" spans="1:9" ht="24" customHeight="1" x14ac:dyDescent="0.25">
      <c r="A182" s="162"/>
      <c r="B182" s="53"/>
      <c r="C182" s="46"/>
      <c r="D182" s="10">
        <v>2019</v>
      </c>
      <c r="E182" s="9">
        <f t="shared" si="33"/>
        <v>0</v>
      </c>
      <c r="F182" s="18">
        <v>0</v>
      </c>
      <c r="G182" s="9">
        <v>0</v>
      </c>
      <c r="H182" s="9">
        <v>0</v>
      </c>
      <c r="I182" s="9">
        <v>0</v>
      </c>
    </row>
    <row r="183" spans="1:9" ht="29.25" customHeight="1" x14ac:dyDescent="0.25">
      <c r="A183" s="162"/>
      <c r="B183" s="53"/>
      <c r="C183" s="46"/>
      <c r="D183" s="10">
        <v>2020</v>
      </c>
      <c r="E183" s="9">
        <f t="shared" si="33"/>
        <v>1213806</v>
      </c>
      <c r="F183" s="18">
        <v>0</v>
      </c>
      <c r="G183" s="9">
        <v>1092423.22</v>
      </c>
      <c r="H183" s="9">
        <v>0</v>
      </c>
      <c r="I183" s="9">
        <v>121382.78</v>
      </c>
    </row>
    <row r="184" spans="1:9" ht="24" customHeight="1" x14ac:dyDescent="0.25">
      <c r="A184" s="162"/>
      <c r="B184" s="53"/>
      <c r="C184" s="46"/>
      <c r="D184" s="10">
        <v>2021</v>
      </c>
      <c r="E184" s="9">
        <f t="shared" si="33"/>
        <v>0</v>
      </c>
      <c r="F184" s="18">
        <v>0</v>
      </c>
      <c r="G184" s="9">
        <v>0</v>
      </c>
      <c r="H184" s="9">
        <v>0</v>
      </c>
      <c r="I184" s="9">
        <v>0</v>
      </c>
    </row>
    <row r="185" spans="1:9" ht="24" customHeight="1" x14ac:dyDescent="0.25">
      <c r="A185" s="162"/>
      <c r="B185" s="53"/>
      <c r="C185" s="46"/>
      <c r="D185" s="10">
        <v>2022</v>
      </c>
      <c r="E185" s="9">
        <f t="shared" si="33"/>
        <v>0</v>
      </c>
      <c r="F185" s="18">
        <v>0</v>
      </c>
      <c r="G185" s="9">
        <v>0</v>
      </c>
      <c r="H185" s="9">
        <v>0</v>
      </c>
      <c r="I185" s="9">
        <v>0</v>
      </c>
    </row>
    <row r="186" spans="1:9" ht="24" customHeight="1" x14ac:dyDescent="0.25">
      <c r="A186" s="162"/>
      <c r="B186" s="53"/>
      <c r="C186" s="46"/>
      <c r="D186" s="10">
        <v>2023</v>
      </c>
      <c r="E186" s="9">
        <f t="shared" si="33"/>
        <v>0</v>
      </c>
      <c r="F186" s="18">
        <v>0</v>
      </c>
      <c r="G186" s="9">
        <v>0</v>
      </c>
      <c r="H186" s="9">
        <v>0</v>
      </c>
      <c r="I186" s="9">
        <v>0</v>
      </c>
    </row>
    <row r="187" spans="1:9" ht="24" customHeight="1" x14ac:dyDescent="0.25">
      <c r="A187" s="162"/>
      <c r="B187" s="53"/>
      <c r="C187" s="46"/>
      <c r="D187" s="10">
        <v>2024</v>
      </c>
      <c r="E187" s="9">
        <f>F187+G187+I187</f>
        <v>0</v>
      </c>
      <c r="F187" s="18">
        <v>0</v>
      </c>
      <c r="G187" s="9">
        <v>0</v>
      </c>
      <c r="H187" s="9">
        <v>0</v>
      </c>
      <c r="I187" s="9">
        <v>0</v>
      </c>
    </row>
    <row r="188" spans="1:9" ht="24" customHeight="1" x14ac:dyDescent="0.25">
      <c r="A188" s="162"/>
      <c r="B188" s="53"/>
      <c r="C188" s="93" t="s">
        <v>51</v>
      </c>
      <c r="D188" s="10" t="s">
        <v>15</v>
      </c>
      <c r="E188" s="9">
        <f>F188+G188+I188</f>
        <v>323006.41000000003</v>
      </c>
      <c r="F188" s="18">
        <f>F189+F190+F191+F192+F193+F194</f>
        <v>0</v>
      </c>
      <c r="G188" s="9">
        <f t="shared" ref="G188:I188" si="43">G189+G190+G191+G192+G193+G194</f>
        <v>290705.77</v>
      </c>
      <c r="H188" s="9">
        <f t="shared" si="43"/>
        <v>0</v>
      </c>
      <c r="I188" s="9">
        <f t="shared" si="43"/>
        <v>32300.639999999999</v>
      </c>
    </row>
    <row r="189" spans="1:9" ht="24" customHeight="1" x14ac:dyDescent="0.25">
      <c r="A189" s="162"/>
      <c r="B189" s="53"/>
      <c r="C189" s="94"/>
      <c r="D189" s="10">
        <v>2019</v>
      </c>
      <c r="E189" s="9">
        <f t="shared" ref="E189:E193" si="44">F189+G189+I189</f>
        <v>0</v>
      </c>
      <c r="F189" s="18">
        <v>0</v>
      </c>
      <c r="G189" s="9">
        <v>0</v>
      </c>
      <c r="H189" s="9">
        <v>0</v>
      </c>
      <c r="I189" s="9">
        <v>0</v>
      </c>
    </row>
    <row r="190" spans="1:9" ht="24" customHeight="1" x14ac:dyDescent="0.25">
      <c r="A190" s="162"/>
      <c r="B190" s="53"/>
      <c r="C190" s="94"/>
      <c r="D190" s="10">
        <v>2020</v>
      </c>
      <c r="E190" s="9">
        <f t="shared" si="44"/>
        <v>0</v>
      </c>
      <c r="F190" s="18">
        <v>0</v>
      </c>
      <c r="G190" s="9">
        <v>0</v>
      </c>
      <c r="H190" s="9">
        <v>0</v>
      </c>
      <c r="I190" s="9">
        <v>0</v>
      </c>
    </row>
    <row r="191" spans="1:9" ht="24" customHeight="1" x14ac:dyDescent="0.25">
      <c r="A191" s="162"/>
      <c r="B191" s="53"/>
      <c r="C191" s="94"/>
      <c r="D191" s="10">
        <v>2021</v>
      </c>
      <c r="E191" s="9">
        <f t="shared" si="44"/>
        <v>323006.41000000003</v>
      </c>
      <c r="F191" s="18">
        <v>0</v>
      </c>
      <c r="G191" s="9">
        <v>290705.77</v>
      </c>
      <c r="H191" s="9">
        <v>0</v>
      </c>
      <c r="I191" s="9">
        <v>32300.639999999999</v>
      </c>
    </row>
    <row r="192" spans="1:9" ht="24" customHeight="1" x14ac:dyDescent="0.25">
      <c r="A192" s="162"/>
      <c r="B192" s="53"/>
      <c r="C192" s="94"/>
      <c r="D192" s="10">
        <v>2022</v>
      </c>
      <c r="E192" s="9">
        <f t="shared" si="44"/>
        <v>0</v>
      </c>
      <c r="F192" s="18">
        <v>0</v>
      </c>
      <c r="G192" s="9">
        <v>0</v>
      </c>
      <c r="H192" s="9">
        <v>0</v>
      </c>
      <c r="I192" s="9">
        <v>0</v>
      </c>
    </row>
    <row r="193" spans="1:9" ht="24" customHeight="1" x14ac:dyDescent="0.25">
      <c r="A193" s="162"/>
      <c r="B193" s="53"/>
      <c r="C193" s="94"/>
      <c r="D193" s="10">
        <v>2023</v>
      </c>
      <c r="E193" s="9">
        <f t="shared" si="44"/>
        <v>0</v>
      </c>
      <c r="F193" s="18">
        <v>0</v>
      </c>
      <c r="G193" s="9">
        <v>0</v>
      </c>
      <c r="H193" s="9">
        <v>0</v>
      </c>
      <c r="I193" s="9">
        <v>0</v>
      </c>
    </row>
    <row r="194" spans="1:9" ht="24" customHeight="1" x14ac:dyDescent="0.25">
      <c r="A194" s="162"/>
      <c r="B194" s="53"/>
      <c r="C194" s="95"/>
      <c r="D194" s="10">
        <v>2024</v>
      </c>
      <c r="E194" s="9">
        <f>F194+G194+I194</f>
        <v>0</v>
      </c>
      <c r="F194" s="18">
        <v>0</v>
      </c>
      <c r="G194" s="9">
        <v>0</v>
      </c>
      <c r="H194" s="9">
        <v>0</v>
      </c>
      <c r="I194" s="9">
        <v>0</v>
      </c>
    </row>
    <row r="195" spans="1:9" ht="24" customHeight="1" x14ac:dyDescent="0.25">
      <c r="A195" s="162"/>
      <c r="B195" s="53"/>
      <c r="C195" s="159" t="s">
        <v>62</v>
      </c>
      <c r="D195" s="10" t="s">
        <v>15</v>
      </c>
      <c r="E195" s="9">
        <f>F195+G195+H195+I195</f>
        <v>11293914.58</v>
      </c>
      <c r="F195" s="18">
        <f>F196+F197+F198+F199+F200+F201</f>
        <v>0</v>
      </c>
      <c r="G195" s="18">
        <f t="shared" ref="G195:I195" si="45">G196+G197+G198+G199+G200+G201</f>
        <v>10164521.1</v>
      </c>
      <c r="H195" s="18">
        <f t="shared" si="45"/>
        <v>0</v>
      </c>
      <c r="I195" s="18">
        <f t="shared" si="45"/>
        <v>1129393.48</v>
      </c>
    </row>
    <row r="196" spans="1:9" ht="24" customHeight="1" x14ac:dyDescent="0.25">
      <c r="A196" s="162"/>
      <c r="B196" s="53"/>
      <c r="C196" s="160"/>
      <c r="D196" s="10">
        <v>2019</v>
      </c>
      <c r="E196" s="9">
        <f t="shared" ref="E196:E200" si="46">F196+G196+H196+I196</f>
        <v>0</v>
      </c>
      <c r="F196" s="18">
        <v>0</v>
      </c>
      <c r="G196" s="9">
        <v>0</v>
      </c>
      <c r="H196" s="9">
        <v>0</v>
      </c>
      <c r="I196" s="9">
        <v>0</v>
      </c>
    </row>
    <row r="197" spans="1:9" ht="24" customHeight="1" x14ac:dyDescent="0.25">
      <c r="A197" s="162"/>
      <c r="B197" s="53"/>
      <c r="C197" s="160"/>
      <c r="D197" s="10">
        <v>2020</v>
      </c>
      <c r="E197" s="9">
        <f t="shared" si="46"/>
        <v>0</v>
      </c>
      <c r="F197" s="18">
        <v>0</v>
      </c>
      <c r="G197" s="9">
        <v>0</v>
      </c>
      <c r="H197" s="9">
        <v>0</v>
      </c>
      <c r="I197" s="9">
        <v>0</v>
      </c>
    </row>
    <row r="198" spans="1:9" ht="24" customHeight="1" x14ac:dyDescent="0.25">
      <c r="A198" s="162"/>
      <c r="B198" s="53"/>
      <c r="C198" s="160"/>
      <c r="D198" s="10">
        <v>2021</v>
      </c>
      <c r="E198" s="9">
        <f t="shared" si="46"/>
        <v>0</v>
      </c>
      <c r="F198" s="18">
        <v>0</v>
      </c>
      <c r="G198" s="9">
        <v>0</v>
      </c>
      <c r="H198" s="9">
        <v>0</v>
      </c>
      <c r="I198" s="9">
        <v>0</v>
      </c>
    </row>
    <row r="199" spans="1:9" ht="24" customHeight="1" x14ac:dyDescent="0.25">
      <c r="A199" s="162"/>
      <c r="B199" s="53"/>
      <c r="C199" s="160"/>
      <c r="D199" s="10">
        <v>2022</v>
      </c>
      <c r="E199" s="9">
        <f t="shared" si="46"/>
        <v>11293914.58</v>
      </c>
      <c r="F199" s="18">
        <v>0</v>
      </c>
      <c r="G199" s="9">
        <v>10164521.1</v>
      </c>
      <c r="H199" s="9">
        <v>0</v>
      </c>
      <c r="I199" s="9">
        <v>1129393.48</v>
      </c>
    </row>
    <row r="200" spans="1:9" ht="24" customHeight="1" x14ac:dyDescent="0.25">
      <c r="A200" s="162"/>
      <c r="B200" s="53"/>
      <c r="C200" s="160"/>
      <c r="D200" s="10">
        <v>2023</v>
      </c>
      <c r="E200" s="9">
        <f t="shared" si="46"/>
        <v>0</v>
      </c>
      <c r="F200" s="18">
        <v>0</v>
      </c>
      <c r="G200" s="9">
        <v>0</v>
      </c>
      <c r="H200" s="9">
        <v>0</v>
      </c>
      <c r="I200" s="9">
        <v>0</v>
      </c>
    </row>
    <row r="201" spans="1:9" ht="24" customHeight="1" x14ac:dyDescent="0.25">
      <c r="A201" s="162"/>
      <c r="B201" s="53"/>
      <c r="C201" s="161"/>
      <c r="D201" s="10">
        <v>2024</v>
      </c>
      <c r="E201" s="9">
        <f>F201+G201+H201+I201</f>
        <v>0</v>
      </c>
      <c r="F201" s="18">
        <v>0</v>
      </c>
      <c r="G201" s="9">
        <v>0</v>
      </c>
      <c r="H201" s="9">
        <v>0</v>
      </c>
      <c r="I201" s="9">
        <v>0</v>
      </c>
    </row>
    <row r="202" spans="1:9" ht="24" customHeight="1" x14ac:dyDescent="0.25">
      <c r="A202" s="162"/>
      <c r="B202" s="53"/>
      <c r="C202" s="159" t="s">
        <v>63</v>
      </c>
      <c r="D202" s="10" t="s">
        <v>15</v>
      </c>
      <c r="E202" s="9">
        <f t="shared" ref="E202:E215" si="47">F202+G202+H202+I202</f>
        <v>2773345.92</v>
      </c>
      <c r="F202" s="18">
        <f>F203+F204+F205+F206+F207+F208</f>
        <v>0</v>
      </c>
      <c r="G202" s="18">
        <f t="shared" ref="G202:H202" si="48">G203+G204+G205+G206+G207+G208</f>
        <v>2496010.83</v>
      </c>
      <c r="H202" s="18">
        <f t="shared" si="48"/>
        <v>0</v>
      </c>
      <c r="I202" s="18">
        <f>I203+I204+I205+I206+I207+I208</f>
        <v>277335.09000000003</v>
      </c>
    </row>
    <row r="203" spans="1:9" ht="24" customHeight="1" x14ac:dyDescent="0.25">
      <c r="A203" s="162"/>
      <c r="B203" s="53"/>
      <c r="C203" s="160"/>
      <c r="D203" s="10">
        <v>2019</v>
      </c>
      <c r="E203" s="9">
        <f t="shared" si="47"/>
        <v>0</v>
      </c>
      <c r="F203" s="18">
        <v>0</v>
      </c>
      <c r="G203" s="9">
        <v>0</v>
      </c>
      <c r="H203" s="9">
        <v>0</v>
      </c>
      <c r="I203" s="9">
        <v>0</v>
      </c>
    </row>
    <row r="204" spans="1:9" ht="24" customHeight="1" x14ac:dyDescent="0.25">
      <c r="A204" s="162"/>
      <c r="B204" s="53"/>
      <c r="C204" s="160"/>
      <c r="D204" s="10">
        <v>2020</v>
      </c>
      <c r="E204" s="9">
        <f t="shared" si="47"/>
        <v>0</v>
      </c>
      <c r="F204" s="18">
        <v>0</v>
      </c>
      <c r="G204" s="9">
        <v>0</v>
      </c>
      <c r="H204" s="9">
        <v>0</v>
      </c>
      <c r="I204" s="9">
        <v>0</v>
      </c>
    </row>
    <row r="205" spans="1:9" ht="24" customHeight="1" x14ac:dyDescent="0.25">
      <c r="A205" s="162"/>
      <c r="B205" s="53"/>
      <c r="C205" s="160"/>
      <c r="D205" s="10">
        <v>2021</v>
      </c>
      <c r="E205" s="9">
        <f t="shared" si="47"/>
        <v>0</v>
      </c>
      <c r="F205" s="18">
        <v>0</v>
      </c>
      <c r="G205" s="9">
        <v>0</v>
      </c>
      <c r="H205" s="9">
        <v>0</v>
      </c>
      <c r="I205" s="9">
        <v>0</v>
      </c>
    </row>
    <row r="206" spans="1:9" ht="24" customHeight="1" x14ac:dyDescent="0.25">
      <c r="A206" s="162"/>
      <c r="B206" s="53"/>
      <c r="C206" s="160"/>
      <c r="D206" s="10">
        <v>2022</v>
      </c>
      <c r="E206" s="9">
        <f t="shared" si="47"/>
        <v>2773345.92</v>
      </c>
      <c r="F206" s="18">
        <v>0</v>
      </c>
      <c r="G206" s="9">
        <v>2496010.83</v>
      </c>
      <c r="H206" s="9">
        <v>0</v>
      </c>
      <c r="I206" s="9">
        <v>277335.09000000003</v>
      </c>
    </row>
    <row r="207" spans="1:9" ht="24" customHeight="1" x14ac:dyDescent="0.25">
      <c r="A207" s="162"/>
      <c r="B207" s="53"/>
      <c r="C207" s="160"/>
      <c r="D207" s="10">
        <v>2023</v>
      </c>
      <c r="E207" s="9">
        <f t="shared" si="47"/>
        <v>0</v>
      </c>
      <c r="F207" s="18">
        <v>0</v>
      </c>
      <c r="G207" s="9">
        <v>0</v>
      </c>
      <c r="H207" s="9">
        <v>0</v>
      </c>
      <c r="I207" s="9">
        <v>0</v>
      </c>
    </row>
    <row r="208" spans="1:9" ht="24" customHeight="1" x14ac:dyDescent="0.25">
      <c r="A208" s="162"/>
      <c r="B208" s="53"/>
      <c r="C208" s="161"/>
      <c r="D208" s="10">
        <v>2024</v>
      </c>
      <c r="E208" s="9">
        <f>F208+G208+H208+I208</f>
        <v>0</v>
      </c>
      <c r="F208" s="18">
        <v>0</v>
      </c>
      <c r="G208" s="9">
        <v>0</v>
      </c>
      <c r="H208" s="9">
        <v>0</v>
      </c>
      <c r="I208" s="9">
        <v>0</v>
      </c>
    </row>
    <row r="209" spans="1:11" ht="28.5" customHeight="1" x14ac:dyDescent="0.25">
      <c r="A209" s="162"/>
      <c r="B209" s="53"/>
      <c r="C209" s="157" t="s">
        <v>64</v>
      </c>
      <c r="D209" s="10" t="s">
        <v>15</v>
      </c>
      <c r="E209" s="9">
        <f t="shared" si="47"/>
        <v>499935.89999999997</v>
      </c>
      <c r="F209" s="18">
        <f>F210+F211+F212+F213+F214+F215</f>
        <v>0</v>
      </c>
      <c r="G209" s="18">
        <f t="shared" ref="G209:I209" si="49">G210+G211+G212+G213+G214+G215</f>
        <v>449942.22</v>
      </c>
      <c r="H209" s="18">
        <f t="shared" si="49"/>
        <v>0</v>
      </c>
      <c r="I209" s="18">
        <f t="shared" si="49"/>
        <v>49993.68</v>
      </c>
    </row>
    <row r="210" spans="1:11" ht="24" customHeight="1" x14ac:dyDescent="0.25">
      <c r="A210" s="162"/>
      <c r="B210" s="53"/>
      <c r="C210" s="158"/>
      <c r="D210" s="10">
        <v>2019</v>
      </c>
      <c r="E210" s="9">
        <f t="shared" si="47"/>
        <v>0</v>
      </c>
      <c r="F210" s="18">
        <v>0</v>
      </c>
      <c r="G210" s="9">
        <v>0</v>
      </c>
      <c r="H210" s="9">
        <v>0</v>
      </c>
      <c r="I210" s="9">
        <v>0</v>
      </c>
    </row>
    <row r="211" spans="1:11" ht="24" customHeight="1" x14ac:dyDescent="0.25">
      <c r="A211" s="162"/>
      <c r="B211" s="53"/>
      <c r="C211" s="158"/>
      <c r="D211" s="10">
        <v>2020</v>
      </c>
      <c r="E211" s="9">
        <f t="shared" si="47"/>
        <v>0</v>
      </c>
      <c r="F211" s="18">
        <v>0</v>
      </c>
      <c r="G211" s="9">
        <v>0</v>
      </c>
      <c r="H211" s="9">
        <v>0</v>
      </c>
      <c r="I211" s="9">
        <v>0</v>
      </c>
    </row>
    <row r="212" spans="1:11" ht="24" customHeight="1" x14ac:dyDescent="0.25">
      <c r="A212" s="162"/>
      <c r="B212" s="53"/>
      <c r="C212" s="158"/>
      <c r="D212" s="10">
        <v>2021</v>
      </c>
      <c r="E212" s="9">
        <f t="shared" si="47"/>
        <v>0</v>
      </c>
      <c r="F212" s="18">
        <v>0</v>
      </c>
      <c r="G212" s="9">
        <v>0</v>
      </c>
      <c r="H212" s="9">
        <v>0</v>
      </c>
      <c r="I212" s="9">
        <v>0</v>
      </c>
    </row>
    <row r="213" spans="1:11" ht="24" customHeight="1" x14ac:dyDescent="0.25">
      <c r="A213" s="162"/>
      <c r="B213" s="53"/>
      <c r="C213" s="158"/>
      <c r="D213" s="10">
        <v>2022</v>
      </c>
      <c r="E213" s="9">
        <f t="shared" si="47"/>
        <v>499935.89999999997</v>
      </c>
      <c r="F213" s="18">
        <v>0</v>
      </c>
      <c r="G213" s="9">
        <v>449942.22</v>
      </c>
      <c r="H213" s="9">
        <v>0</v>
      </c>
      <c r="I213" s="9">
        <v>49993.68</v>
      </c>
    </row>
    <row r="214" spans="1:11" ht="24" customHeight="1" x14ac:dyDescent="0.25">
      <c r="A214" s="162"/>
      <c r="B214" s="53"/>
      <c r="C214" s="158"/>
      <c r="D214" s="10">
        <v>2023</v>
      </c>
      <c r="E214" s="9">
        <f>F214+G214+H214+I214</f>
        <v>0</v>
      </c>
      <c r="F214" s="18">
        <v>0</v>
      </c>
      <c r="G214" s="9">
        <v>0</v>
      </c>
      <c r="H214" s="9">
        <v>0</v>
      </c>
      <c r="I214" s="9">
        <v>0</v>
      </c>
    </row>
    <row r="215" spans="1:11" ht="24" customHeight="1" x14ac:dyDescent="0.25">
      <c r="A215" s="163"/>
      <c r="B215" s="54"/>
      <c r="C215" s="158"/>
      <c r="D215" s="10">
        <v>2024</v>
      </c>
      <c r="E215" s="9">
        <f t="shared" si="47"/>
        <v>0</v>
      </c>
      <c r="F215" s="18">
        <v>0</v>
      </c>
      <c r="G215" s="9">
        <v>0</v>
      </c>
      <c r="H215" s="9">
        <v>0</v>
      </c>
      <c r="I215" s="9">
        <v>0</v>
      </c>
    </row>
    <row r="216" spans="1:11" ht="24" customHeight="1" x14ac:dyDescent="0.25">
      <c r="A216" s="99" t="s">
        <v>58</v>
      </c>
      <c r="B216" s="100"/>
      <c r="C216" s="100"/>
      <c r="D216" s="22" t="s">
        <v>15</v>
      </c>
      <c r="E216" s="18">
        <f>F216+G216+H216+I216</f>
        <v>347699138.71000004</v>
      </c>
      <c r="F216" s="18">
        <f>F217+F218+F219+F220+F221+F222</f>
        <v>0</v>
      </c>
      <c r="G216" s="18">
        <f>G217+G218+G219+G220+G221+G222</f>
        <v>342499651.72000003</v>
      </c>
      <c r="H216" s="18">
        <f>H217+H218+H219+H220+H221+H222</f>
        <v>0</v>
      </c>
      <c r="I216" s="18">
        <f>I217+I218+I219+I220+I221+I222</f>
        <v>5199486.99</v>
      </c>
    </row>
    <row r="217" spans="1:11" ht="24" customHeight="1" x14ac:dyDescent="0.25">
      <c r="A217" s="101"/>
      <c r="B217" s="102"/>
      <c r="C217" s="102"/>
      <c r="D217" s="21">
        <v>2019</v>
      </c>
      <c r="E217" s="18">
        <f t="shared" ref="E217:E228" si="50">F217+G217+H217+I217</f>
        <v>10753260.07</v>
      </c>
      <c r="F217" s="18">
        <f>F105</f>
        <v>0</v>
      </c>
      <c r="G217" s="18">
        <f>G105+G119+G126+G133+G140+G147+G154+G161+G168+G175+G182</f>
        <v>9248393.9299999997</v>
      </c>
      <c r="H217" s="18">
        <v>0</v>
      </c>
      <c r="I217" s="18">
        <f>I105+I119+I126+I133+I140+I147+I154+I161+I168+I175+I182</f>
        <v>1504866.14</v>
      </c>
    </row>
    <row r="218" spans="1:11" ht="24" customHeight="1" x14ac:dyDescent="0.25">
      <c r="A218" s="101"/>
      <c r="B218" s="102"/>
      <c r="C218" s="102"/>
      <c r="D218" s="21">
        <v>2020</v>
      </c>
      <c r="E218" s="18">
        <f t="shared" si="50"/>
        <v>16666700</v>
      </c>
      <c r="F218" s="18">
        <v>0</v>
      </c>
      <c r="G218" s="18">
        <f>G99+G106+G120+G127+G134+G141+G148+G155+G162+G169+G176+G183</f>
        <v>15000000</v>
      </c>
      <c r="H218" s="18">
        <v>0</v>
      </c>
      <c r="I218" s="18">
        <f>I106+I120+I127+I134+I141+I148+I155+I162+I169+I176+I183</f>
        <v>1666700</v>
      </c>
      <c r="K218" s="38"/>
    </row>
    <row r="219" spans="1:11" ht="24" customHeight="1" x14ac:dyDescent="0.25">
      <c r="A219" s="101"/>
      <c r="B219" s="102"/>
      <c r="C219" s="102"/>
      <c r="D219" s="21">
        <v>2021</v>
      </c>
      <c r="E219" s="18">
        <f>F219+G219+H219+I219</f>
        <v>3725375.71</v>
      </c>
      <c r="F219" s="18">
        <f>F100+F107</f>
        <v>0</v>
      </c>
      <c r="G219" s="18">
        <f>G107+G114+G121+G128+G135+G142+G149+G156+G163+G170+G177+G184+G191</f>
        <v>3352838.13</v>
      </c>
      <c r="H219" s="18">
        <v>0</v>
      </c>
      <c r="I219" s="18">
        <f>I107+I114+I121+I128+I135+I142+I149+I156+I163+I170+I177+I184+I191</f>
        <v>372537.58</v>
      </c>
    </row>
    <row r="220" spans="1:11" ht="24" customHeight="1" x14ac:dyDescent="0.25">
      <c r="A220" s="101"/>
      <c r="B220" s="102"/>
      <c r="C220" s="102"/>
      <c r="D220" s="21">
        <v>2022</v>
      </c>
      <c r="E220" s="18">
        <f t="shared" si="50"/>
        <v>16553802.93</v>
      </c>
      <c r="F220" s="18">
        <f>F101+F108</f>
        <v>0</v>
      </c>
      <c r="G220" s="18">
        <f>G108+G115+G122+G129+G136+G143+G150+G157+G164+G171+G178+G185+G192+G199+G206+G213</f>
        <v>14898419.66</v>
      </c>
      <c r="H220" s="18">
        <f t="shared" ref="H220:I220" si="51">H108+H115+H122+H129+H136+H143+H150+H157+H164+H171+H178+H185+H192+H199+H206+H213</f>
        <v>0</v>
      </c>
      <c r="I220" s="18">
        <f t="shared" si="51"/>
        <v>1655383.27</v>
      </c>
    </row>
    <row r="221" spans="1:11" ht="24" customHeight="1" x14ac:dyDescent="0.25">
      <c r="A221" s="101"/>
      <c r="B221" s="102"/>
      <c r="C221" s="102"/>
      <c r="D221" s="21">
        <v>2023</v>
      </c>
      <c r="E221" s="18">
        <f t="shared" si="50"/>
        <v>300000000</v>
      </c>
      <c r="F221" s="18">
        <f>F102+F109</f>
        <v>0</v>
      </c>
      <c r="G221" s="18">
        <f>G102+G109</f>
        <v>300000000</v>
      </c>
      <c r="H221" s="18">
        <v>0</v>
      </c>
      <c r="I221" s="18">
        <v>0</v>
      </c>
    </row>
    <row r="222" spans="1:11" ht="24" customHeight="1" x14ac:dyDescent="0.25">
      <c r="A222" s="103"/>
      <c r="B222" s="104"/>
      <c r="C222" s="104"/>
      <c r="D222" s="21">
        <v>2024</v>
      </c>
      <c r="E222" s="18">
        <f t="shared" si="50"/>
        <v>0</v>
      </c>
      <c r="F222" s="18">
        <f>F103+F110</f>
        <v>0</v>
      </c>
      <c r="G222" s="18">
        <f>G103+G110</f>
        <v>0</v>
      </c>
      <c r="H222" s="18">
        <v>0</v>
      </c>
      <c r="I222" s="18">
        <f>I103+I110</f>
        <v>0</v>
      </c>
    </row>
    <row r="223" spans="1:11" ht="24" customHeight="1" x14ac:dyDescent="0.25">
      <c r="A223" s="132" t="s">
        <v>44</v>
      </c>
      <c r="B223" s="82"/>
      <c r="C223" s="83"/>
      <c r="D223" s="22" t="s">
        <v>15</v>
      </c>
      <c r="E223" s="18">
        <f t="shared" si="50"/>
        <v>877950</v>
      </c>
      <c r="F223" s="18">
        <f>F224+F225+F226+F227+F228+F229</f>
        <v>0</v>
      </c>
      <c r="G223" s="18">
        <f t="shared" ref="G223:I223" si="52">G224+G225+G226+G227+G228+G229</f>
        <v>780400</v>
      </c>
      <c r="H223" s="18">
        <f t="shared" si="52"/>
        <v>0</v>
      </c>
      <c r="I223" s="18">
        <f t="shared" si="52"/>
        <v>97550</v>
      </c>
    </row>
    <row r="224" spans="1:11" ht="24" customHeight="1" x14ac:dyDescent="0.25">
      <c r="A224" s="84"/>
      <c r="B224" s="133"/>
      <c r="C224" s="86"/>
      <c r="D224" s="21">
        <v>2019</v>
      </c>
      <c r="E224" s="18">
        <f t="shared" si="50"/>
        <v>0</v>
      </c>
      <c r="F224" s="18">
        <v>0</v>
      </c>
      <c r="G224" s="18">
        <v>0</v>
      </c>
      <c r="H224" s="18">
        <v>0</v>
      </c>
      <c r="I224" s="18">
        <v>0</v>
      </c>
    </row>
    <row r="225" spans="1:10" ht="24" customHeight="1" x14ac:dyDescent="0.25">
      <c r="A225" s="84"/>
      <c r="B225" s="133"/>
      <c r="C225" s="86"/>
      <c r="D225" s="21">
        <v>2020</v>
      </c>
      <c r="E225" s="18">
        <f t="shared" si="50"/>
        <v>0</v>
      </c>
      <c r="F225" s="18">
        <v>0</v>
      </c>
      <c r="G225" s="18">
        <v>0</v>
      </c>
      <c r="H225" s="18">
        <v>0</v>
      </c>
      <c r="I225" s="18">
        <v>0</v>
      </c>
    </row>
    <row r="226" spans="1:10" ht="24" customHeight="1" x14ac:dyDescent="0.25">
      <c r="A226" s="84"/>
      <c r="B226" s="133"/>
      <c r="C226" s="86"/>
      <c r="D226" s="21">
        <v>2021</v>
      </c>
      <c r="E226" s="18">
        <f t="shared" si="50"/>
        <v>877950</v>
      </c>
      <c r="F226" s="18">
        <v>0</v>
      </c>
      <c r="G226" s="18">
        <f>G20</f>
        <v>780400</v>
      </c>
      <c r="H226" s="18">
        <f t="shared" ref="H226:I226" si="53">H20</f>
        <v>0</v>
      </c>
      <c r="I226" s="18">
        <f t="shared" si="53"/>
        <v>97550</v>
      </c>
    </row>
    <row r="227" spans="1:10" ht="24" customHeight="1" x14ac:dyDescent="0.25">
      <c r="A227" s="84"/>
      <c r="B227" s="133"/>
      <c r="C227" s="86"/>
      <c r="D227" s="21">
        <v>2022</v>
      </c>
      <c r="E227" s="18">
        <f t="shared" si="50"/>
        <v>0</v>
      </c>
      <c r="F227" s="18">
        <v>0</v>
      </c>
      <c r="G227" s="18">
        <v>0</v>
      </c>
      <c r="H227" s="18">
        <v>0</v>
      </c>
      <c r="I227" s="18">
        <v>0</v>
      </c>
    </row>
    <row r="228" spans="1:10" ht="24" customHeight="1" x14ac:dyDescent="0.25">
      <c r="A228" s="84"/>
      <c r="B228" s="133"/>
      <c r="C228" s="86"/>
      <c r="D228" s="21">
        <v>2023</v>
      </c>
      <c r="E228" s="18">
        <f t="shared" si="50"/>
        <v>0</v>
      </c>
      <c r="F228" s="18">
        <v>0</v>
      </c>
      <c r="G228" s="18">
        <v>0</v>
      </c>
      <c r="H228" s="18">
        <v>0</v>
      </c>
      <c r="I228" s="18">
        <v>0</v>
      </c>
    </row>
    <row r="229" spans="1:10" ht="24" customHeight="1" x14ac:dyDescent="0.25">
      <c r="A229" s="87"/>
      <c r="B229" s="88"/>
      <c r="C229" s="89"/>
      <c r="D229" s="21">
        <v>2024</v>
      </c>
      <c r="E229" s="18">
        <f>F229+G229+H229+I229</f>
        <v>0</v>
      </c>
      <c r="F229" s="18">
        <v>0</v>
      </c>
      <c r="G229" s="18">
        <v>0</v>
      </c>
      <c r="H229" s="18">
        <v>0</v>
      </c>
      <c r="I229" s="18">
        <v>0</v>
      </c>
    </row>
    <row r="230" spans="1:10" s="2" customFormat="1" ht="23.25" customHeight="1" x14ac:dyDescent="0.25">
      <c r="A230" s="81" t="s">
        <v>24</v>
      </c>
      <c r="B230" s="107"/>
      <c r="C230" s="108"/>
      <c r="D230" s="10" t="s">
        <v>15</v>
      </c>
      <c r="E230" s="18">
        <f t="shared" ref="E230:E264" si="54">F230+G230+H230+I230</f>
        <v>2028135478.4200001</v>
      </c>
      <c r="F230" s="18">
        <f>F231+F232+F233+F234+F235+F236</f>
        <v>632910650</v>
      </c>
      <c r="G230" s="9">
        <f t="shared" ref="G230:I230" si="55">G231+G232+G233+G234+G235+G236</f>
        <v>1165076407.8299999</v>
      </c>
      <c r="H230" s="9">
        <f t="shared" si="55"/>
        <v>0</v>
      </c>
      <c r="I230" s="9">
        <f t="shared" si="55"/>
        <v>230148420.59000003</v>
      </c>
      <c r="J230" s="7"/>
    </row>
    <row r="231" spans="1:10" s="2" customFormat="1" ht="23.25" customHeight="1" x14ac:dyDescent="0.25">
      <c r="A231" s="109"/>
      <c r="B231" s="110"/>
      <c r="C231" s="111"/>
      <c r="D231" s="10">
        <v>2019</v>
      </c>
      <c r="E231" s="18">
        <f t="shared" si="54"/>
        <v>178103749.91999999</v>
      </c>
      <c r="F231" s="18">
        <f>F54+F76+F83+F105</f>
        <v>56918800</v>
      </c>
      <c r="G231" s="9">
        <f>G54+G76+G83+G105</f>
        <v>97857307.829999998</v>
      </c>
      <c r="H231" s="9">
        <v>0</v>
      </c>
      <c r="I231" s="9">
        <f>I54+I76+I83+I105</f>
        <v>23327642.09</v>
      </c>
      <c r="J231" s="7"/>
    </row>
    <row r="232" spans="1:10" s="2" customFormat="1" ht="27" customHeight="1" x14ac:dyDescent="0.25">
      <c r="A232" s="109"/>
      <c r="B232" s="110"/>
      <c r="C232" s="111"/>
      <c r="D232" s="10">
        <v>2020</v>
      </c>
      <c r="E232" s="18">
        <f t="shared" si="54"/>
        <v>241278914.24000001</v>
      </c>
      <c r="F232" s="18">
        <f>F55+F77+F84+F106</f>
        <v>206687400</v>
      </c>
      <c r="G232" s="9">
        <f>G55+G77+G84+G106</f>
        <v>3449800</v>
      </c>
      <c r="H232" s="9">
        <v>0</v>
      </c>
      <c r="I232" s="9">
        <f>I55+I77+I84+I106</f>
        <v>31141714.239999998</v>
      </c>
      <c r="J232" s="7"/>
    </row>
    <row r="233" spans="1:10" s="2" customFormat="1" ht="27.75" customHeight="1" x14ac:dyDescent="0.25">
      <c r="A233" s="109"/>
      <c r="B233" s="110"/>
      <c r="C233" s="111"/>
      <c r="D233" s="10">
        <v>2021</v>
      </c>
      <c r="E233" s="18">
        <f t="shared" si="54"/>
        <v>415801103.02999997</v>
      </c>
      <c r="F233" s="18">
        <f>F56+F71+F78+F85+F92+F107</f>
        <v>369304450</v>
      </c>
      <c r="G233" s="9">
        <f t="shared" ref="G233:I233" si="56">G56+G71+G78+G85+G92+G107</f>
        <v>7704200</v>
      </c>
      <c r="H233" s="9">
        <v>0</v>
      </c>
      <c r="I233" s="18">
        <f t="shared" si="56"/>
        <v>38792453.030000001</v>
      </c>
      <c r="J233" s="7"/>
    </row>
    <row r="234" spans="1:10" s="2" customFormat="1" ht="25.5" customHeight="1" x14ac:dyDescent="0.25">
      <c r="A234" s="109"/>
      <c r="B234" s="110"/>
      <c r="C234" s="111"/>
      <c r="D234" s="10">
        <v>2022</v>
      </c>
      <c r="E234" s="18">
        <f t="shared" si="54"/>
        <v>447390389</v>
      </c>
      <c r="F234" s="18">
        <f t="shared" ref="F234:G236" si="57">F57+F79+F86+F108</f>
        <v>0</v>
      </c>
      <c r="G234" s="9">
        <f>G57+G79+G86+G108</f>
        <v>402651300</v>
      </c>
      <c r="H234" s="9">
        <v>0</v>
      </c>
      <c r="I234" s="9">
        <f>I57+I79+I86+I108</f>
        <v>44739089</v>
      </c>
      <c r="J234" s="7"/>
    </row>
    <row r="235" spans="1:10" s="2" customFormat="1" ht="26.25" customHeight="1" x14ac:dyDescent="0.25">
      <c r="A235" s="109"/>
      <c r="B235" s="110"/>
      <c r="C235" s="111"/>
      <c r="D235" s="10">
        <v>2023</v>
      </c>
      <c r="E235" s="18">
        <f t="shared" si="54"/>
        <v>403059879.73000002</v>
      </c>
      <c r="F235" s="18">
        <f t="shared" si="57"/>
        <v>0</v>
      </c>
      <c r="G235" s="9">
        <f t="shared" si="57"/>
        <v>353413800</v>
      </c>
      <c r="H235" s="9">
        <v>0</v>
      </c>
      <c r="I235" s="9">
        <f>I58+I80+I87+I109</f>
        <v>49646079.730000004</v>
      </c>
      <c r="J235" s="7"/>
    </row>
    <row r="236" spans="1:10" s="2" customFormat="1" ht="27" customHeight="1" x14ac:dyDescent="0.25">
      <c r="A236" s="112"/>
      <c r="B236" s="113"/>
      <c r="C236" s="114"/>
      <c r="D236" s="10">
        <v>2024</v>
      </c>
      <c r="E236" s="18">
        <f t="shared" si="54"/>
        <v>342501442.5</v>
      </c>
      <c r="F236" s="18">
        <f t="shared" si="57"/>
        <v>0</v>
      </c>
      <c r="G236" s="9">
        <f t="shared" si="57"/>
        <v>300000000</v>
      </c>
      <c r="H236" s="9">
        <v>0</v>
      </c>
      <c r="I236" s="9">
        <f>I59+I81+I88+I110</f>
        <v>42501442.5</v>
      </c>
      <c r="J236" s="7"/>
    </row>
    <row r="237" spans="1:10" s="2" customFormat="1" ht="27" customHeight="1" x14ac:dyDescent="0.25">
      <c r="A237" s="81" t="s">
        <v>49</v>
      </c>
      <c r="B237" s="116"/>
      <c r="C237" s="117"/>
      <c r="D237" s="10" t="s">
        <v>15</v>
      </c>
      <c r="E237" s="18">
        <f t="shared" si="54"/>
        <v>3584247.22</v>
      </c>
      <c r="F237" s="18">
        <f>F238+F239+F240+F241+F242+F243</f>
        <v>0</v>
      </c>
      <c r="G237" s="9">
        <f t="shared" ref="G237:I237" si="58">G238+G239+G240+G241+G242+G243</f>
        <v>3225822.24</v>
      </c>
      <c r="H237" s="9">
        <f t="shared" si="58"/>
        <v>0</v>
      </c>
      <c r="I237" s="9">
        <f t="shared" si="58"/>
        <v>358424.98</v>
      </c>
      <c r="J237" s="25"/>
    </row>
    <row r="238" spans="1:10" s="2" customFormat="1" ht="24.75" customHeight="1" x14ac:dyDescent="0.25">
      <c r="A238" s="118"/>
      <c r="B238" s="119"/>
      <c r="C238" s="120"/>
      <c r="D238" s="10">
        <v>2019</v>
      </c>
      <c r="E238" s="18">
        <f t="shared" si="54"/>
        <v>0</v>
      </c>
      <c r="F238" s="18">
        <v>0</v>
      </c>
      <c r="G238" s="9">
        <v>0</v>
      </c>
      <c r="H238" s="9">
        <v>0</v>
      </c>
      <c r="I238" s="9">
        <v>0</v>
      </c>
      <c r="J238" s="25"/>
    </row>
    <row r="239" spans="1:10" s="2" customFormat="1" ht="24" customHeight="1" x14ac:dyDescent="0.25">
      <c r="A239" s="118"/>
      <c r="B239" s="119"/>
      <c r="C239" s="120"/>
      <c r="D239" s="10">
        <v>2020</v>
      </c>
      <c r="E239" s="18">
        <f t="shared" si="54"/>
        <v>0</v>
      </c>
      <c r="F239" s="18">
        <v>0</v>
      </c>
      <c r="G239" s="9">
        <v>0</v>
      </c>
      <c r="H239" s="9">
        <v>0</v>
      </c>
      <c r="I239" s="9">
        <v>0</v>
      </c>
      <c r="J239" s="25"/>
    </row>
    <row r="240" spans="1:10" s="2" customFormat="1" ht="27" customHeight="1" x14ac:dyDescent="0.25">
      <c r="A240" s="118"/>
      <c r="B240" s="119"/>
      <c r="C240" s="120"/>
      <c r="D240" s="10">
        <v>2021</v>
      </c>
      <c r="E240" s="18">
        <f t="shared" si="54"/>
        <v>2242890.0099999998</v>
      </c>
      <c r="F240" s="18">
        <v>0</v>
      </c>
      <c r="G240" s="9">
        <f>G114</f>
        <v>2018601</v>
      </c>
      <c r="H240" s="9">
        <v>0</v>
      </c>
      <c r="I240" s="9">
        <f>I114</f>
        <v>224289.01</v>
      </c>
      <c r="J240" s="25"/>
    </row>
    <row r="241" spans="1:10" s="2" customFormat="1" ht="27" customHeight="1" x14ac:dyDescent="0.25">
      <c r="A241" s="118"/>
      <c r="B241" s="119"/>
      <c r="C241" s="120"/>
      <c r="D241" s="10">
        <v>2022</v>
      </c>
      <c r="E241" s="18">
        <f>F241+G241+H241+I241</f>
        <v>1341357.21</v>
      </c>
      <c r="F241" s="18">
        <v>0</v>
      </c>
      <c r="G241" s="9">
        <f>G115</f>
        <v>1207221.24</v>
      </c>
      <c r="H241" s="9">
        <f t="shared" ref="H241:I241" si="59">H115</f>
        <v>0</v>
      </c>
      <c r="I241" s="9">
        <f t="shared" si="59"/>
        <v>134135.97</v>
      </c>
      <c r="J241" s="25"/>
    </row>
    <row r="242" spans="1:10" s="2" customFormat="1" ht="24" customHeight="1" x14ac:dyDescent="0.25">
      <c r="A242" s="118"/>
      <c r="B242" s="119"/>
      <c r="C242" s="120"/>
      <c r="D242" s="10">
        <v>2023</v>
      </c>
      <c r="E242" s="18">
        <f t="shared" si="54"/>
        <v>0</v>
      </c>
      <c r="F242" s="18">
        <v>0</v>
      </c>
      <c r="G242" s="9">
        <v>0</v>
      </c>
      <c r="H242" s="9">
        <v>0</v>
      </c>
      <c r="I242" s="9">
        <v>0</v>
      </c>
      <c r="J242" s="25"/>
    </row>
    <row r="243" spans="1:10" s="2" customFormat="1" ht="23.25" customHeight="1" x14ac:dyDescent="0.25">
      <c r="A243" s="121"/>
      <c r="B243" s="122"/>
      <c r="C243" s="123"/>
      <c r="D243" s="10">
        <v>2024</v>
      </c>
      <c r="E243" s="18">
        <f t="shared" si="54"/>
        <v>0</v>
      </c>
      <c r="F243" s="18">
        <v>0</v>
      </c>
      <c r="G243" s="9">
        <v>0</v>
      </c>
      <c r="H243" s="9">
        <v>0</v>
      </c>
      <c r="I243" s="9">
        <v>0</v>
      </c>
      <c r="J243" s="25"/>
    </row>
    <row r="244" spans="1:10" s="2" customFormat="1" ht="27" customHeight="1" x14ac:dyDescent="0.25">
      <c r="A244" s="81" t="s">
        <v>39</v>
      </c>
      <c r="B244" s="116"/>
      <c r="C244" s="117"/>
      <c r="D244" s="21" t="s">
        <v>15</v>
      </c>
      <c r="E244" s="18">
        <f t="shared" si="54"/>
        <v>1571223</v>
      </c>
      <c r="F244" s="18">
        <f>F245+F246+F247+F248+F249+F250</f>
        <v>0</v>
      </c>
      <c r="G244" s="18">
        <f t="shared" ref="G244:I244" si="60">G245+G246+G247+G248+G249+G250</f>
        <v>1414100</v>
      </c>
      <c r="H244" s="18">
        <f t="shared" si="60"/>
        <v>0</v>
      </c>
      <c r="I244" s="18">
        <f t="shared" si="60"/>
        <v>157123</v>
      </c>
      <c r="J244" s="20"/>
    </row>
    <row r="245" spans="1:10" s="2" customFormat="1" ht="27.75" customHeight="1" x14ac:dyDescent="0.25">
      <c r="A245" s="118"/>
      <c r="B245" s="119"/>
      <c r="C245" s="120"/>
      <c r="D245" s="21">
        <v>2019</v>
      </c>
      <c r="E245" s="18">
        <f t="shared" si="54"/>
        <v>0</v>
      </c>
      <c r="F245" s="18">
        <v>0</v>
      </c>
      <c r="G245" s="18">
        <v>0</v>
      </c>
      <c r="H245" s="18">
        <v>0</v>
      </c>
      <c r="I245" s="18">
        <v>0</v>
      </c>
      <c r="J245" s="20"/>
    </row>
    <row r="246" spans="1:10" s="2" customFormat="1" ht="30" customHeight="1" x14ac:dyDescent="0.25">
      <c r="A246" s="118"/>
      <c r="B246" s="119"/>
      <c r="C246" s="120"/>
      <c r="D246" s="21">
        <v>2020</v>
      </c>
      <c r="E246" s="18">
        <f t="shared" si="54"/>
        <v>0</v>
      </c>
      <c r="F246" s="18">
        <v>0</v>
      </c>
      <c r="G246" s="18">
        <v>0</v>
      </c>
      <c r="H246" s="18">
        <v>0</v>
      </c>
      <c r="I246" s="18">
        <v>0</v>
      </c>
      <c r="J246" s="20"/>
    </row>
    <row r="247" spans="1:10" s="2" customFormat="1" ht="30" customHeight="1" x14ac:dyDescent="0.25">
      <c r="A247" s="118"/>
      <c r="B247" s="119"/>
      <c r="C247" s="120"/>
      <c r="D247" s="21">
        <v>2021</v>
      </c>
      <c r="E247" s="18">
        <f t="shared" si="54"/>
        <v>1571223</v>
      </c>
      <c r="F247" s="18">
        <v>0</v>
      </c>
      <c r="G247" s="18">
        <f>G27</f>
        <v>1414100</v>
      </c>
      <c r="H247" s="18">
        <v>0</v>
      </c>
      <c r="I247" s="18">
        <f>I27</f>
        <v>157123</v>
      </c>
      <c r="J247" s="20"/>
    </row>
    <row r="248" spans="1:10" s="2" customFormat="1" ht="28.5" customHeight="1" x14ac:dyDescent="0.25">
      <c r="A248" s="118"/>
      <c r="B248" s="119"/>
      <c r="C248" s="120"/>
      <c r="D248" s="21">
        <v>2022</v>
      </c>
      <c r="E248" s="18">
        <f>F248+G248+H248+I248</f>
        <v>0</v>
      </c>
      <c r="F248" s="18">
        <v>0</v>
      </c>
      <c r="G248" s="18">
        <v>0</v>
      </c>
      <c r="H248" s="18">
        <v>0</v>
      </c>
      <c r="I248" s="18">
        <v>0</v>
      </c>
      <c r="J248" s="20"/>
    </row>
    <row r="249" spans="1:10" s="2" customFormat="1" ht="28.5" customHeight="1" x14ac:dyDescent="0.25">
      <c r="A249" s="118"/>
      <c r="B249" s="119"/>
      <c r="C249" s="120"/>
      <c r="D249" s="21">
        <v>2023</v>
      </c>
      <c r="E249" s="18">
        <f t="shared" si="54"/>
        <v>0</v>
      </c>
      <c r="F249" s="18">
        <v>0</v>
      </c>
      <c r="G249" s="18">
        <v>0</v>
      </c>
      <c r="H249" s="18">
        <v>0</v>
      </c>
      <c r="I249" s="18">
        <v>0</v>
      </c>
      <c r="J249" s="20"/>
    </row>
    <row r="250" spans="1:10" s="2" customFormat="1" ht="30" customHeight="1" x14ac:dyDescent="0.25">
      <c r="A250" s="121"/>
      <c r="B250" s="122"/>
      <c r="C250" s="123"/>
      <c r="D250" s="21">
        <v>2024</v>
      </c>
      <c r="E250" s="18">
        <f t="shared" si="54"/>
        <v>0</v>
      </c>
      <c r="F250" s="18">
        <v>0</v>
      </c>
      <c r="G250" s="18">
        <v>0</v>
      </c>
      <c r="H250" s="18">
        <v>0</v>
      </c>
      <c r="I250" s="18">
        <v>0</v>
      </c>
      <c r="J250" s="20"/>
    </row>
    <row r="251" spans="1:10" ht="24" customHeight="1" x14ac:dyDescent="0.25">
      <c r="A251" s="106" t="s">
        <v>23</v>
      </c>
      <c r="B251" s="106"/>
      <c r="C251" s="106"/>
      <c r="D251" s="10" t="s">
        <v>15</v>
      </c>
      <c r="E251" s="18">
        <f t="shared" si="54"/>
        <v>43610466.420000002</v>
      </c>
      <c r="F251" s="41">
        <f>F252+F253+F254+F255+F256+F257</f>
        <v>0</v>
      </c>
      <c r="G251" s="16">
        <f>G252+G253+G254+G255+G256+G257</f>
        <v>38941921.649999999</v>
      </c>
      <c r="H251" s="16">
        <f>H252+H253+H254+H255+H256+H257</f>
        <v>0</v>
      </c>
      <c r="I251" s="16">
        <f t="shared" ref="I251" si="61">I252+I253+I254+I255+I256+I257</f>
        <v>4668544.7699999996</v>
      </c>
    </row>
    <row r="252" spans="1:10" ht="28.5" customHeight="1" x14ac:dyDescent="0.25">
      <c r="A252" s="115"/>
      <c r="B252" s="115"/>
      <c r="C252" s="115"/>
      <c r="D252" s="10">
        <v>2019</v>
      </c>
      <c r="E252" s="18">
        <f t="shared" si="54"/>
        <v>10248835</v>
      </c>
      <c r="F252" s="18">
        <f>F119+F126+F133+F140+F147+F154+F161+F168+F175+F182</f>
        <v>0</v>
      </c>
      <c r="G252" s="9">
        <f>G119+G126+G133+G140+G147+G154+G161+G168+G175+G182</f>
        <v>8916486.0999999996</v>
      </c>
      <c r="H252" s="9">
        <v>0</v>
      </c>
      <c r="I252" s="9">
        <f>I119+I126+I133+I140+I147+I154+I161+I168+I175+I182</f>
        <v>1332348.8999999999</v>
      </c>
    </row>
    <row r="253" spans="1:10" ht="24" customHeight="1" x14ac:dyDescent="0.25">
      <c r="A253" s="115"/>
      <c r="B253" s="115"/>
      <c r="C253" s="115"/>
      <c r="D253" s="10">
        <v>2020</v>
      </c>
      <c r="E253" s="18">
        <f t="shared" si="54"/>
        <v>16666700</v>
      </c>
      <c r="F253" s="18">
        <f>F120+F127+F134+F141+F148+F155+F162+F169+F176+F183</f>
        <v>0</v>
      </c>
      <c r="G253" s="9">
        <f>G120+G127+G134+G141+G148+G155+G162+G169+G176+G183</f>
        <v>15000000</v>
      </c>
      <c r="H253" s="9">
        <v>0</v>
      </c>
      <c r="I253" s="9">
        <f>I120+I127+I134+I141+I148+I155+I162+I169+I176+I183</f>
        <v>1666700</v>
      </c>
    </row>
    <row r="254" spans="1:10" ht="24" customHeight="1" x14ac:dyDescent="0.25">
      <c r="A254" s="115"/>
      <c r="B254" s="115"/>
      <c r="C254" s="115"/>
      <c r="D254" s="10">
        <v>2021</v>
      </c>
      <c r="E254" s="18">
        <f t="shared" si="54"/>
        <v>1482485.7</v>
      </c>
      <c r="F254" s="18">
        <f t="shared" ref="F254:I254" si="62">F121+F128+F135+F142+F149+F156+F163+F170+F177+F184+F191</f>
        <v>0</v>
      </c>
      <c r="G254" s="9">
        <f t="shared" si="62"/>
        <v>1334237.1299999999</v>
      </c>
      <c r="H254" s="9">
        <f t="shared" si="62"/>
        <v>0</v>
      </c>
      <c r="I254" s="9">
        <f t="shared" si="62"/>
        <v>148248.57</v>
      </c>
    </row>
    <row r="255" spans="1:10" ht="22.5" customHeight="1" x14ac:dyDescent="0.25">
      <c r="A255" s="115"/>
      <c r="B255" s="115"/>
      <c r="C255" s="115"/>
      <c r="D255" s="10">
        <v>2022</v>
      </c>
      <c r="E255" s="18">
        <f t="shared" si="54"/>
        <v>15212445.720000001</v>
      </c>
      <c r="F255" s="18">
        <f t="shared" ref="F255:G257" si="63">F122+F129+F136+F143+F150+F157+F164+F171+F178+F185</f>
        <v>0</v>
      </c>
      <c r="G255" s="9">
        <f>G122+G129+G136+G143+G150+G157+G164+G171+G178+G185+G192+G199+G206+G213</f>
        <v>13691198.42</v>
      </c>
      <c r="H255" s="9">
        <f t="shared" ref="H255:I255" si="64">H122+H129+H136+H143+H150+H157+H164+H171+H178+H185+H192+H199+H206+H213</f>
        <v>0</v>
      </c>
      <c r="I255" s="9">
        <f t="shared" si="64"/>
        <v>1521247.3</v>
      </c>
    </row>
    <row r="256" spans="1:10" ht="23.25" customHeight="1" x14ac:dyDescent="0.25">
      <c r="A256" s="115"/>
      <c r="B256" s="115"/>
      <c r="C256" s="115"/>
      <c r="D256" s="10">
        <v>2023</v>
      </c>
      <c r="E256" s="18">
        <f>F256+G256+H256+I256</f>
        <v>0</v>
      </c>
      <c r="F256" s="18">
        <f t="shared" si="63"/>
        <v>0</v>
      </c>
      <c r="G256" s="9">
        <f t="shared" si="63"/>
        <v>0</v>
      </c>
      <c r="H256" s="9">
        <v>0</v>
      </c>
      <c r="I256" s="9">
        <f>I123+I130+I137+I144+I151+I158+I165+I172+I179+I186</f>
        <v>0</v>
      </c>
    </row>
    <row r="257" spans="1:12" ht="26.25" customHeight="1" x14ac:dyDescent="0.25">
      <c r="A257" s="115"/>
      <c r="B257" s="115"/>
      <c r="C257" s="115"/>
      <c r="D257" s="10">
        <v>2024</v>
      </c>
      <c r="E257" s="18">
        <f t="shared" si="54"/>
        <v>0</v>
      </c>
      <c r="F257" s="18">
        <f t="shared" si="63"/>
        <v>0</v>
      </c>
      <c r="G257" s="9">
        <f t="shared" si="63"/>
        <v>0</v>
      </c>
      <c r="H257" s="9">
        <v>0</v>
      </c>
      <c r="I257" s="9">
        <f>I124+I131+I138+I145+I152+I159+I166+I173+I180+I187</f>
        <v>0</v>
      </c>
    </row>
    <row r="258" spans="1:12" ht="27" customHeight="1" x14ac:dyDescent="0.25">
      <c r="A258" s="99" t="s">
        <v>69</v>
      </c>
      <c r="B258" s="124"/>
      <c r="C258" s="125"/>
      <c r="D258" s="15" t="s">
        <v>15</v>
      </c>
      <c r="E258" s="18">
        <f t="shared" si="54"/>
        <v>46043999.43</v>
      </c>
      <c r="F258" s="18">
        <f>F259+F260+F261+F262+F263+F264</f>
        <v>0</v>
      </c>
      <c r="G258" s="9">
        <f t="shared" ref="G258:I258" si="65">G259+G260+G261+G262+G263+G264</f>
        <v>41439600</v>
      </c>
      <c r="H258" s="9">
        <f t="shared" si="65"/>
        <v>0</v>
      </c>
      <c r="I258" s="9">
        <f t="shared" si="65"/>
        <v>4604399.43</v>
      </c>
    </row>
    <row r="259" spans="1:12" ht="24" customHeight="1" x14ac:dyDescent="0.25">
      <c r="A259" s="126"/>
      <c r="B259" s="127"/>
      <c r="C259" s="128"/>
      <c r="D259" s="15">
        <v>2019</v>
      </c>
      <c r="E259" s="18">
        <f t="shared" si="54"/>
        <v>0</v>
      </c>
      <c r="F259" s="18">
        <v>0</v>
      </c>
      <c r="G259" s="9">
        <v>0</v>
      </c>
      <c r="H259" s="9">
        <v>0</v>
      </c>
      <c r="I259" s="9">
        <v>0</v>
      </c>
    </row>
    <row r="260" spans="1:12" ht="25.5" customHeight="1" x14ac:dyDescent="0.25">
      <c r="A260" s="126"/>
      <c r="B260" s="127"/>
      <c r="C260" s="128"/>
      <c r="D260" s="15">
        <v>2020</v>
      </c>
      <c r="E260" s="18">
        <f t="shared" si="54"/>
        <v>0</v>
      </c>
      <c r="F260" s="18">
        <v>0</v>
      </c>
      <c r="G260" s="9">
        <v>0</v>
      </c>
      <c r="H260" s="9">
        <v>0</v>
      </c>
      <c r="I260" s="9">
        <v>0</v>
      </c>
    </row>
    <row r="261" spans="1:12" ht="28.5" customHeight="1" x14ac:dyDescent="0.25">
      <c r="A261" s="126"/>
      <c r="B261" s="127"/>
      <c r="C261" s="128"/>
      <c r="D261" s="15">
        <v>2021</v>
      </c>
      <c r="E261" s="18">
        <f t="shared" si="54"/>
        <v>0</v>
      </c>
      <c r="F261" s="18">
        <v>0</v>
      </c>
      <c r="G261" s="9">
        <v>0</v>
      </c>
      <c r="H261" s="9">
        <v>0</v>
      </c>
      <c r="I261" s="9">
        <v>0</v>
      </c>
    </row>
    <row r="262" spans="1:12" ht="29.25" customHeight="1" x14ac:dyDescent="0.25">
      <c r="A262" s="126"/>
      <c r="B262" s="127"/>
      <c r="C262" s="128"/>
      <c r="D262" s="15">
        <v>2022</v>
      </c>
      <c r="E262" s="18">
        <f t="shared" si="54"/>
        <v>46043999.43</v>
      </c>
      <c r="F262" s="18">
        <v>0</v>
      </c>
      <c r="G262" s="9">
        <f>G49</f>
        <v>41439600</v>
      </c>
      <c r="H262" s="9">
        <v>0</v>
      </c>
      <c r="I262" s="9">
        <f>I49</f>
        <v>4604399.43</v>
      </c>
    </row>
    <row r="263" spans="1:12" ht="24" customHeight="1" x14ac:dyDescent="0.25">
      <c r="A263" s="126"/>
      <c r="B263" s="127"/>
      <c r="C263" s="128"/>
      <c r="D263" s="15">
        <v>2023</v>
      </c>
      <c r="E263" s="18">
        <f>F263+G263+H263+I263</f>
        <v>0</v>
      </c>
      <c r="F263" s="18">
        <v>0</v>
      </c>
      <c r="G263" s="9">
        <v>0</v>
      </c>
      <c r="H263" s="9">
        <v>0</v>
      </c>
      <c r="I263" s="9">
        <v>0</v>
      </c>
    </row>
    <row r="264" spans="1:12" ht="24.75" customHeight="1" x14ac:dyDescent="0.25">
      <c r="A264" s="129"/>
      <c r="B264" s="130"/>
      <c r="C264" s="131"/>
      <c r="D264" s="15">
        <v>2024</v>
      </c>
      <c r="E264" s="18">
        <f t="shared" si="54"/>
        <v>0</v>
      </c>
      <c r="F264" s="18">
        <v>0</v>
      </c>
      <c r="G264" s="9">
        <v>0</v>
      </c>
      <c r="H264" s="9">
        <v>0</v>
      </c>
      <c r="I264" s="9">
        <v>0</v>
      </c>
    </row>
    <row r="265" spans="1:12" ht="29.25" customHeight="1" x14ac:dyDescent="0.25">
      <c r="A265" s="106" t="s">
        <v>59</v>
      </c>
      <c r="B265" s="106"/>
      <c r="C265" s="106"/>
      <c r="D265" s="15" t="s">
        <v>15</v>
      </c>
      <c r="E265" s="18">
        <f>F265+G265+H265+I265</f>
        <v>2123823364.49</v>
      </c>
      <c r="F265" s="18">
        <f>SUM(F266:F271)</f>
        <v>632910650</v>
      </c>
      <c r="G265" s="11">
        <f>SUM(G266:G271)</f>
        <v>1250878251.72</v>
      </c>
      <c r="H265" s="11">
        <f>SUM(H266:H271)</f>
        <v>0</v>
      </c>
      <c r="I265" s="11">
        <f>SUM(I266:I271)</f>
        <v>240034462.76999998</v>
      </c>
      <c r="L265" s="27"/>
    </row>
    <row r="266" spans="1:12" ht="24.75" customHeight="1" x14ac:dyDescent="0.3">
      <c r="A266" s="106"/>
      <c r="B266" s="106"/>
      <c r="C266" s="106"/>
      <c r="D266" s="15">
        <v>2019</v>
      </c>
      <c r="E266" s="18">
        <f>F266+G266+H266+I266</f>
        <v>188352584.92000002</v>
      </c>
      <c r="F266" s="18">
        <f>F231+F252</f>
        <v>56918800</v>
      </c>
      <c r="G266" s="11">
        <f>G231+G252</f>
        <v>106773793.92999999</v>
      </c>
      <c r="H266" s="11">
        <v>0</v>
      </c>
      <c r="I266" s="11">
        <f t="shared" ref="I266" si="66">I231+I252</f>
        <v>24659990.989999998</v>
      </c>
      <c r="J266" s="3"/>
    </row>
    <row r="267" spans="1:12" ht="22.5" customHeight="1" x14ac:dyDescent="0.25">
      <c r="A267" s="106"/>
      <c r="B267" s="106"/>
      <c r="C267" s="106"/>
      <c r="D267" s="15">
        <v>2020</v>
      </c>
      <c r="E267" s="18">
        <f t="shared" ref="E267:E271" si="67">F267+G267+H267+I267</f>
        <v>257945614.24000001</v>
      </c>
      <c r="F267" s="18">
        <f t="shared" ref="F267:I267" si="68">F232+F253</f>
        <v>206687400</v>
      </c>
      <c r="G267" s="11">
        <f>G232+G253</f>
        <v>18449800</v>
      </c>
      <c r="H267" s="11">
        <v>0</v>
      </c>
      <c r="I267" s="11">
        <f t="shared" si="68"/>
        <v>32808414.239999998</v>
      </c>
    </row>
    <row r="268" spans="1:12" ht="22.5" customHeight="1" x14ac:dyDescent="0.25">
      <c r="A268" s="106"/>
      <c r="B268" s="106"/>
      <c r="C268" s="106"/>
      <c r="D268" s="15">
        <v>2021</v>
      </c>
      <c r="E268" s="18">
        <f t="shared" si="67"/>
        <v>421975651.74000001</v>
      </c>
      <c r="F268" s="18">
        <f>F226+F233+F240+F247+F254</f>
        <v>369304450</v>
      </c>
      <c r="G268" s="11">
        <f>G226+G233+G240+G247+G254</f>
        <v>13251538.129999999</v>
      </c>
      <c r="H268" s="11">
        <v>0</v>
      </c>
      <c r="I268" s="18">
        <f>I226+I233+I240+I247+I254</f>
        <v>39419663.609999999</v>
      </c>
    </row>
    <row r="269" spans="1:12" ht="23.25" customHeight="1" x14ac:dyDescent="0.25">
      <c r="A269" s="106"/>
      <c r="B269" s="106"/>
      <c r="C269" s="106"/>
      <c r="D269" s="15">
        <v>2022</v>
      </c>
      <c r="E269" s="18">
        <f t="shared" si="67"/>
        <v>509988191.36000001</v>
      </c>
      <c r="F269" s="18">
        <f>F234+F255+F262</f>
        <v>0</v>
      </c>
      <c r="G269" s="11">
        <f>G227+G234+G241+G248+G255+G262</f>
        <v>458989319.66000003</v>
      </c>
      <c r="H269" s="11">
        <f t="shared" ref="H269" si="69">H227+H234+H241+H248+H255+H262</f>
        <v>0</v>
      </c>
      <c r="I269" s="11">
        <f>I227+I234+I241+I248+I255+I262</f>
        <v>50998871.699999996</v>
      </c>
    </row>
    <row r="270" spans="1:12" ht="24.75" customHeight="1" x14ac:dyDescent="0.25">
      <c r="A270" s="106"/>
      <c r="B270" s="106"/>
      <c r="C270" s="106"/>
      <c r="D270" s="15">
        <v>2023</v>
      </c>
      <c r="E270" s="18">
        <f t="shared" si="67"/>
        <v>403059879.73000002</v>
      </c>
      <c r="F270" s="18">
        <f>F235+F256</f>
        <v>0</v>
      </c>
      <c r="G270" s="11">
        <f>G235+G256</f>
        <v>353413800</v>
      </c>
      <c r="H270" s="11">
        <v>0</v>
      </c>
      <c r="I270" s="11">
        <f>I235+I256</f>
        <v>49646079.730000004</v>
      </c>
    </row>
    <row r="271" spans="1:12" ht="25.5" customHeight="1" x14ac:dyDescent="0.25">
      <c r="A271" s="106"/>
      <c r="B271" s="106"/>
      <c r="C271" s="106"/>
      <c r="D271" s="15">
        <v>2024</v>
      </c>
      <c r="E271" s="18">
        <f t="shared" si="67"/>
        <v>342501442.5</v>
      </c>
      <c r="F271" s="18">
        <f>F236+F257</f>
        <v>0</v>
      </c>
      <c r="G271" s="11">
        <f t="shared" ref="G271:I271" si="70">G236+G257</f>
        <v>300000000</v>
      </c>
      <c r="H271" s="11">
        <v>0</v>
      </c>
      <c r="I271" s="11">
        <f t="shared" si="70"/>
        <v>42501442.5</v>
      </c>
      <c r="J271" s="7" t="s">
        <v>9</v>
      </c>
    </row>
    <row r="272" spans="1:12" ht="23.25" customHeight="1" x14ac:dyDescent="0.25">
      <c r="A272" s="12"/>
      <c r="B272" s="12"/>
      <c r="C272" s="12"/>
      <c r="D272" s="13"/>
      <c r="E272" s="13"/>
      <c r="F272" s="42"/>
      <c r="G272" s="14"/>
      <c r="H272" s="14"/>
      <c r="I272" s="14"/>
    </row>
    <row r="273" spans="1:9" ht="23.25" customHeight="1" x14ac:dyDescent="0.25">
      <c r="A273" s="12"/>
      <c r="B273" s="12"/>
      <c r="C273" s="12"/>
      <c r="D273" s="13"/>
      <c r="E273" s="13"/>
      <c r="F273" s="42"/>
      <c r="G273" s="14"/>
      <c r="H273" s="14"/>
      <c r="I273" s="14"/>
    </row>
    <row r="274" spans="1:9" ht="23.25" customHeight="1" x14ac:dyDescent="0.35">
      <c r="A274" s="105" t="s">
        <v>70</v>
      </c>
      <c r="B274" s="105"/>
      <c r="C274" s="105"/>
      <c r="D274" s="33"/>
      <c r="E274" s="34"/>
      <c r="F274" s="74" t="s">
        <v>71</v>
      </c>
      <c r="G274" s="75"/>
      <c r="H274" s="32"/>
      <c r="I274" s="32"/>
    </row>
  </sheetData>
  <mergeCells count="60">
    <mergeCell ref="C209:C215"/>
    <mergeCell ref="C202:C208"/>
    <mergeCell ref="C195:C201"/>
    <mergeCell ref="B104:B215"/>
    <mergeCell ref="A104:A215"/>
    <mergeCell ref="A223:C229"/>
    <mergeCell ref="F4:I4"/>
    <mergeCell ref="A96:C102"/>
    <mergeCell ref="C104:C110"/>
    <mergeCell ref="A13:I13"/>
    <mergeCell ref="B16:I16"/>
    <mergeCell ref="A11:I11"/>
    <mergeCell ref="A12:I12"/>
    <mergeCell ref="B67:I67"/>
    <mergeCell ref="B103:I103"/>
    <mergeCell ref="C53:C59"/>
    <mergeCell ref="B53:B59"/>
    <mergeCell ref="C82:C88"/>
    <mergeCell ref="A53:A59"/>
    <mergeCell ref="A45:C51"/>
    <mergeCell ref="A17:A23"/>
    <mergeCell ref="A274:C274"/>
    <mergeCell ref="A265:C271"/>
    <mergeCell ref="A230:C236"/>
    <mergeCell ref="A251:C257"/>
    <mergeCell ref="A244:C250"/>
    <mergeCell ref="A237:C243"/>
    <mergeCell ref="A258:C264"/>
    <mergeCell ref="F274:G274"/>
    <mergeCell ref="C181:C187"/>
    <mergeCell ref="B52:I52"/>
    <mergeCell ref="C139:C145"/>
    <mergeCell ref="C146:C152"/>
    <mergeCell ref="C153:C159"/>
    <mergeCell ref="C75:C81"/>
    <mergeCell ref="A60:C66"/>
    <mergeCell ref="C118:C124"/>
    <mergeCell ref="C125:C131"/>
    <mergeCell ref="C132:C138"/>
    <mergeCell ref="C188:C194"/>
    <mergeCell ref="A68:A74"/>
    <mergeCell ref="C68:C74"/>
    <mergeCell ref="C174:C180"/>
    <mergeCell ref="A216:C222"/>
    <mergeCell ref="C17:C23"/>
    <mergeCell ref="C160:C166"/>
    <mergeCell ref="C167:C173"/>
    <mergeCell ref="C89:C95"/>
    <mergeCell ref="A89:A95"/>
    <mergeCell ref="B68:B95"/>
    <mergeCell ref="A75:A88"/>
    <mergeCell ref="C111:C117"/>
    <mergeCell ref="A24:A30"/>
    <mergeCell ref="B24:B30"/>
    <mergeCell ref="C24:C30"/>
    <mergeCell ref="C38:C44"/>
    <mergeCell ref="A31:A44"/>
    <mergeCell ref="B31:B44"/>
    <mergeCell ref="C31:C37"/>
    <mergeCell ref="B17:B23"/>
  </mergeCells>
  <pageMargins left="0.28999999999999998" right="0.11811023622047245" top="0.55000000000000004" bottom="0.43307086614173229" header="0.46" footer="0.5"/>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2022-10-17T00:49:15Z</cp:lastPrinted>
  <dcterms:created xsi:type="dcterms:W3CDTF">2019-08-27T06:02:36Z</dcterms:created>
  <dcterms:modified xsi:type="dcterms:W3CDTF">2022-11-15T05:14:40Z</dcterms:modified>
</cp:coreProperties>
</file>