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imofeeva\Desktop\2021 год\МП 2021\МП ЖКХ\по думе от 24.06.2021\"/>
    </mc:Choice>
  </mc:AlternateContent>
  <bookViews>
    <workbookView xWindow="0" yWindow="0" windowWidth="28800" windowHeight="11625"/>
  </bookViews>
  <sheets>
    <sheet name="Лист1" sheetId="1" r:id="rId1"/>
  </sheets>
  <definedNames>
    <definedName name="_xlnm.Print_Titles" localSheetId="0">Лист1!$15:$15</definedName>
    <definedName name="_xlnm.Print_Area" localSheetId="0">Лист1!$A$1:$J$260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05" i="1" l="1"/>
  <c r="I219" i="1" l="1"/>
  <c r="H219" i="1"/>
  <c r="H106" i="1"/>
  <c r="I106" i="1"/>
  <c r="H107" i="1"/>
  <c r="H82" i="1"/>
  <c r="F82" i="1" s="1"/>
  <c r="I82" i="1"/>
  <c r="G82" i="1"/>
  <c r="F88" i="1"/>
  <c r="F83" i="1"/>
  <c r="F84" i="1"/>
  <c r="F85" i="1"/>
  <c r="F86" i="1"/>
  <c r="F87" i="1"/>
  <c r="F90" i="1"/>
  <c r="F89" i="1"/>
  <c r="I107" i="1"/>
  <c r="I104" i="1"/>
  <c r="H240" i="1" l="1"/>
  <c r="G240" i="1"/>
  <c r="I240" i="1"/>
  <c r="H239" i="1"/>
  <c r="H205" i="1"/>
  <c r="H195" i="1"/>
  <c r="I195" i="1"/>
  <c r="G195" i="1"/>
  <c r="F196" i="1"/>
  <c r="F197" i="1"/>
  <c r="F198" i="1"/>
  <c r="F199" i="1"/>
  <c r="F200" i="1"/>
  <c r="F201" i="1"/>
  <c r="F194" i="1"/>
  <c r="F195" i="1" l="1"/>
  <c r="G244" i="1"/>
  <c r="I63" i="1"/>
  <c r="I59" i="1" s="1"/>
  <c r="H63" i="1"/>
  <c r="H59" i="1" s="1"/>
  <c r="G59" i="1"/>
  <c r="F60" i="1"/>
  <c r="F61" i="1"/>
  <c r="F62" i="1"/>
  <c r="F64" i="1"/>
  <c r="F65" i="1"/>
  <c r="F58" i="1"/>
  <c r="H248" i="1" l="1"/>
  <c r="H244" i="1" s="1"/>
  <c r="I248" i="1"/>
  <c r="I244" i="1" s="1"/>
  <c r="F244" i="1"/>
  <c r="F59" i="1"/>
  <c r="F63" i="1"/>
  <c r="H45" i="1"/>
  <c r="I45" i="1"/>
  <c r="H52" i="1"/>
  <c r="G45" i="1"/>
  <c r="F46" i="1"/>
  <c r="F47" i="1"/>
  <c r="F48" i="1"/>
  <c r="F49" i="1"/>
  <c r="F50" i="1"/>
  <c r="F51" i="1"/>
  <c r="I52" i="1"/>
  <c r="G52" i="1"/>
  <c r="F53" i="1"/>
  <c r="F54" i="1"/>
  <c r="F55" i="1"/>
  <c r="F56" i="1"/>
  <c r="F57" i="1"/>
  <c r="F249" i="1"/>
  <c r="F250" i="1"/>
  <c r="F245" i="1"/>
  <c r="F246" i="1"/>
  <c r="F247" i="1"/>
  <c r="F248" i="1"/>
  <c r="I233" i="1"/>
  <c r="H233" i="1"/>
  <c r="H212" i="1"/>
  <c r="H220" i="1"/>
  <c r="I41" i="1"/>
  <c r="H41" i="1"/>
  <c r="I27" i="1"/>
  <c r="I24" i="1" s="1"/>
  <c r="H27" i="1"/>
  <c r="H24" i="1" s="1"/>
  <c r="G24" i="1"/>
  <c r="F30" i="1"/>
  <c r="F25" i="1"/>
  <c r="F26" i="1"/>
  <c r="F28" i="1"/>
  <c r="F29" i="1"/>
  <c r="H31" i="1"/>
  <c r="I31" i="1"/>
  <c r="G31" i="1"/>
  <c r="F32" i="1"/>
  <c r="F33" i="1"/>
  <c r="F34" i="1"/>
  <c r="F35" i="1"/>
  <c r="F36" i="1"/>
  <c r="F37" i="1"/>
  <c r="F39" i="1"/>
  <c r="F40" i="1"/>
  <c r="F42" i="1"/>
  <c r="F43" i="1"/>
  <c r="F44" i="1"/>
  <c r="F23" i="1"/>
  <c r="I212" i="1" l="1"/>
  <c r="F27" i="1"/>
  <c r="F45" i="1"/>
  <c r="F52" i="1"/>
  <c r="H38" i="1"/>
  <c r="F41" i="1"/>
  <c r="F31" i="1"/>
  <c r="F24" i="1"/>
  <c r="L251" i="1"/>
  <c r="I226" i="1"/>
  <c r="H226" i="1"/>
  <c r="G223" i="1"/>
  <c r="F224" i="1"/>
  <c r="F225" i="1"/>
  <c r="F227" i="1"/>
  <c r="F228" i="1"/>
  <c r="F229" i="1"/>
  <c r="H118" i="1"/>
  <c r="I118" i="1"/>
  <c r="G118" i="1"/>
  <c r="F117" i="1"/>
  <c r="F119" i="1"/>
  <c r="F120" i="1"/>
  <c r="F121" i="1"/>
  <c r="F122" i="1"/>
  <c r="F123" i="1"/>
  <c r="F124" i="1"/>
  <c r="H223" i="1" l="1"/>
  <c r="H254" i="1"/>
  <c r="F226" i="1"/>
  <c r="I223" i="1"/>
  <c r="F223" i="1" s="1"/>
  <c r="F118" i="1"/>
  <c r="I239" i="1"/>
  <c r="I204" i="1"/>
  <c r="G209" i="1" l="1"/>
  <c r="F210" i="1"/>
  <c r="F211" i="1"/>
  <c r="F213" i="1"/>
  <c r="F214" i="1"/>
  <c r="F215" i="1"/>
  <c r="G38" i="1"/>
  <c r="I209" i="1" l="1"/>
  <c r="H209" i="1"/>
  <c r="F212" i="1"/>
  <c r="I38" i="1"/>
  <c r="F38" i="1" s="1"/>
  <c r="F22" i="1"/>
  <c r="F21" i="1"/>
  <c r="F20" i="1"/>
  <c r="F19" i="1"/>
  <c r="F18" i="1"/>
  <c r="I17" i="1"/>
  <c r="H17" i="1"/>
  <c r="G17" i="1"/>
  <c r="H218" i="1"/>
  <c r="I217" i="1"/>
  <c r="H217" i="1"/>
  <c r="H243" i="1"/>
  <c r="I243" i="1"/>
  <c r="H242" i="1"/>
  <c r="I242" i="1"/>
  <c r="H241" i="1"/>
  <c r="H255" i="1" s="1"/>
  <c r="I241" i="1"/>
  <c r="G239" i="1"/>
  <c r="G241" i="1"/>
  <c r="G242" i="1"/>
  <c r="G243" i="1"/>
  <c r="H238" i="1"/>
  <c r="I238" i="1"/>
  <c r="G238" i="1"/>
  <c r="I203" i="1"/>
  <c r="H203" i="1"/>
  <c r="G104" i="1"/>
  <c r="F193" i="1"/>
  <c r="F192" i="1"/>
  <c r="F191" i="1"/>
  <c r="F190" i="1"/>
  <c r="F189" i="1"/>
  <c r="I188" i="1"/>
  <c r="H188" i="1"/>
  <c r="G188" i="1"/>
  <c r="F187" i="1"/>
  <c r="F186" i="1"/>
  <c r="F185" i="1"/>
  <c r="F184" i="1"/>
  <c r="F183" i="1"/>
  <c r="F182" i="1"/>
  <c r="I181" i="1"/>
  <c r="H181" i="1"/>
  <c r="G181" i="1"/>
  <c r="F180" i="1"/>
  <c r="F179" i="1"/>
  <c r="F178" i="1"/>
  <c r="F177" i="1"/>
  <c r="F176" i="1"/>
  <c r="F175" i="1"/>
  <c r="I174" i="1"/>
  <c r="H174" i="1"/>
  <c r="G174" i="1"/>
  <c r="F173" i="1"/>
  <c r="F172" i="1"/>
  <c r="F171" i="1"/>
  <c r="F170" i="1"/>
  <c r="F169" i="1"/>
  <c r="F168" i="1"/>
  <c r="I167" i="1"/>
  <c r="H167" i="1"/>
  <c r="G167" i="1"/>
  <c r="F166" i="1"/>
  <c r="F165" i="1"/>
  <c r="F164" i="1"/>
  <c r="F163" i="1"/>
  <c r="F162" i="1"/>
  <c r="F161" i="1"/>
  <c r="I160" i="1"/>
  <c r="H160" i="1"/>
  <c r="G160" i="1"/>
  <c r="F159" i="1"/>
  <c r="F158" i="1"/>
  <c r="F157" i="1"/>
  <c r="F156" i="1"/>
  <c r="F155" i="1"/>
  <c r="F154" i="1"/>
  <c r="I153" i="1"/>
  <c r="H153" i="1"/>
  <c r="G153" i="1"/>
  <c r="F152" i="1"/>
  <c r="F151" i="1"/>
  <c r="F150" i="1"/>
  <c r="F149" i="1"/>
  <c r="F148" i="1"/>
  <c r="F147" i="1"/>
  <c r="I146" i="1"/>
  <c r="H146" i="1"/>
  <c r="G146" i="1"/>
  <c r="F145" i="1"/>
  <c r="F144" i="1"/>
  <c r="F143" i="1"/>
  <c r="F142" i="1"/>
  <c r="F141" i="1"/>
  <c r="F140" i="1"/>
  <c r="I139" i="1"/>
  <c r="H139" i="1"/>
  <c r="G139" i="1"/>
  <c r="F138" i="1"/>
  <c r="F137" i="1"/>
  <c r="F136" i="1"/>
  <c r="F135" i="1"/>
  <c r="F134" i="1"/>
  <c r="F133" i="1"/>
  <c r="I132" i="1"/>
  <c r="H132" i="1"/>
  <c r="G132" i="1"/>
  <c r="F131" i="1"/>
  <c r="F130" i="1"/>
  <c r="F129" i="1"/>
  <c r="F128" i="1"/>
  <c r="F127" i="1"/>
  <c r="F126" i="1"/>
  <c r="I125" i="1"/>
  <c r="H125" i="1"/>
  <c r="G125" i="1"/>
  <c r="H252" i="1" l="1"/>
  <c r="F188" i="1"/>
  <c r="H253" i="1"/>
  <c r="F209" i="1"/>
  <c r="F174" i="1"/>
  <c r="F181" i="1"/>
  <c r="F153" i="1"/>
  <c r="F146" i="1"/>
  <c r="F160" i="1"/>
  <c r="F139" i="1"/>
  <c r="F17" i="1"/>
  <c r="G237" i="1"/>
  <c r="F132" i="1"/>
  <c r="F167" i="1"/>
  <c r="F125" i="1"/>
  <c r="H78" i="1"/>
  <c r="I78" i="1"/>
  <c r="H77" i="1"/>
  <c r="H76" i="1"/>
  <c r="I77" i="1"/>
  <c r="I76" i="1"/>
  <c r="I222" i="1" l="1"/>
  <c r="G230" i="1" l="1"/>
  <c r="F231" i="1"/>
  <c r="F232" i="1"/>
  <c r="F234" i="1"/>
  <c r="F235" i="1"/>
  <c r="F236" i="1"/>
  <c r="I230" i="1"/>
  <c r="F233" i="1"/>
  <c r="H230" i="1" l="1"/>
  <c r="F230" i="1" s="1"/>
  <c r="G203" i="1"/>
  <c r="F203" i="1" s="1"/>
  <c r="I208" i="1"/>
  <c r="H208" i="1"/>
  <c r="G208" i="1"/>
  <c r="F113" i="1"/>
  <c r="F112" i="1"/>
  <c r="F114" i="1"/>
  <c r="F115" i="1"/>
  <c r="F116" i="1"/>
  <c r="F92" i="1"/>
  <c r="F91" i="1"/>
  <c r="F93" i="1"/>
  <c r="F94" i="1"/>
  <c r="F95" i="1"/>
  <c r="F97" i="1"/>
  <c r="F98" i="1"/>
  <c r="F99" i="1"/>
  <c r="F100" i="1"/>
  <c r="F101" i="1"/>
  <c r="F102" i="1"/>
  <c r="F73" i="1"/>
  <c r="F69" i="1"/>
  <c r="F68" i="1"/>
  <c r="F70" i="1"/>
  <c r="F71" i="1"/>
  <c r="F72" i="1"/>
  <c r="F208" i="1" l="1"/>
  <c r="I105" i="1"/>
  <c r="I67" i="1"/>
  <c r="G218" i="1" l="1"/>
  <c r="I218" i="1"/>
  <c r="I253" i="1" s="1"/>
  <c r="G219" i="1"/>
  <c r="G254" i="1" s="1"/>
  <c r="I254" i="1"/>
  <c r="G220" i="1"/>
  <c r="G255" i="1" s="1"/>
  <c r="I220" i="1"/>
  <c r="I255" i="1" s="1"/>
  <c r="G221" i="1"/>
  <c r="H221" i="1"/>
  <c r="H256" i="1" s="1"/>
  <c r="I221" i="1"/>
  <c r="G222" i="1"/>
  <c r="H222" i="1"/>
  <c r="G217" i="1"/>
  <c r="H111" i="1"/>
  <c r="I111" i="1"/>
  <c r="G111" i="1"/>
  <c r="G96" i="1"/>
  <c r="G105" i="1"/>
  <c r="H105" i="1"/>
  <c r="G106" i="1"/>
  <c r="H204" i="1"/>
  <c r="F204" i="1" s="1"/>
  <c r="I202" i="1"/>
  <c r="G107" i="1"/>
  <c r="G205" i="1" s="1"/>
  <c r="G108" i="1"/>
  <c r="G206" i="1" s="1"/>
  <c r="H108" i="1"/>
  <c r="H206" i="1" s="1"/>
  <c r="I108" i="1"/>
  <c r="G109" i="1"/>
  <c r="G207" i="1" s="1"/>
  <c r="H109" i="1"/>
  <c r="H207" i="1" s="1"/>
  <c r="I109" i="1"/>
  <c r="H104" i="1"/>
  <c r="H96" i="1"/>
  <c r="I96" i="1"/>
  <c r="F254" i="1" l="1"/>
  <c r="F111" i="1"/>
  <c r="G257" i="1"/>
  <c r="F222" i="1"/>
  <c r="G216" i="1"/>
  <c r="F218" i="1"/>
  <c r="F104" i="1"/>
  <c r="G252" i="1"/>
  <c r="F217" i="1"/>
  <c r="F219" i="1"/>
  <c r="F108" i="1"/>
  <c r="F106" i="1"/>
  <c r="F220" i="1"/>
  <c r="F109" i="1"/>
  <c r="F221" i="1"/>
  <c r="G202" i="1"/>
  <c r="F206" i="1"/>
  <c r="F105" i="1"/>
  <c r="G103" i="1"/>
  <c r="F205" i="1"/>
  <c r="F207" i="1"/>
  <c r="F107" i="1"/>
  <c r="H202" i="1"/>
  <c r="F96" i="1"/>
  <c r="I103" i="1"/>
  <c r="H103" i="1"/>
  <c r="I256" i="1"/>
  <c r="H257" i="1"/>
  <c r="I257" i="1"/>
  <c r="H216" i="1"/>
  <c r="I89" i="1"/>
  <c r="G89" i="1"/>
  <c r="H89" i="1"/>
  <c r="G67" i="1"/>
  <c r="F77" i="1"/>
  <c r="F78" i="1"/>
  <c r="I79" i="1"/>
  <c r="I80" i="1"/>
  <c r="F80" i="1" s="1"/>
  <c r="I75" i="1"/>
  <c r="H75" i="1"/>
  <c r="H67" i="1"/>
  <c r="I252" i="1"/>
  <c r="F238" i="1" l="1"/>
  <c r="F79" i="1"/>
  <c r="I74" i="1"/>
  <c r="F202" i="1"/>
  <c r="F257" i="1"/>
  <c r="F243" i="1"/>
  <c r="G256" i="1"/>
  <c r="F256" i="1" s="1"/>
  <c r="F242" i="1"/>
  <c r="F255" i="1"/>
  <c r="F241" i="1"/>
  <c r="F240" i="1"/>
  <c r="F75" i="1"/>
  <c r="G253" i="1"/>
  <c r="F253" i="1" s="1"/>
  <c r="F239" i="1"/>
  <c r="F252" i="1"/>
  <c r="F103" i="1"/>
  <c r="F67" i="1"/>
  <c r="F76" i="1"/>
  <c r="H251" i="1"/>
  <c r="H237" i="1"/>
  <c r="I216" i="1"/>
  <c r="H74" i="1"/>
  <c r="I237" i="1"/>
  <c r="I251" i="1"/>
  <c r="F74" i="1" l="1"/>
  <c r="F237" i="1"/>
  <c r="G251" i="1"/>
  <c r="F251" i="1" s="1"/>
  <c r="F216" i="1"/>
</calcChain>
</file>

<file path=xl/sharedStrings.xml><?xml version="1.0" encoding="utf-8"?>
<sst xmlns="http://schemas.openxmlformats.org/spreadsheetml/2006/main" count="102" uniqueCount="64">
  <si>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</si>
  <si>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</si>
  <si>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</si>
  <si>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</si>
  <si>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</si>
  <si>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</si>
  <si>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</si>
  <si>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</si>
  <si>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</si>
  <si>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</si>
  <si>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</si>
  <si>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</si>
  <si>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</si>
  <si>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</si>
  <si>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</si>
  <si>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</si>
  <si>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</si>
  <si>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</si>
  <si>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</si>
  <si>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</si>
  <si>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</si>
  <si>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</si>
  <si>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</si>
  <si>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</si>
  <si>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</si>
  <si>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</si>
  <si>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</si>
  <si>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</si>
  <si>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</si>
  <si>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</si>
  <si>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</si>
  <si>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</si>
  <si>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 xml:space="preserve">     от __________________№ _____________</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</si>
  <si>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</si>
  <si>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</si>
  <si>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</si>
  <si>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</si>
  <si>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</si>
  <si>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</si>
  <si>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</si>
  <si>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</si>
  <si>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</si>
  <si>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</si>
  <si>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</si>
  <si>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</si>
  <si>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</si>
  <si>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</si>
  <si>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</si>
  <si>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</si>
  <si>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</si>
  <si>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</si>
  <si>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</si>
  <si>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</si>
  <si>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</si>
  <si>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</si>
  <si>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</si>
  <si>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</si>
  <si>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</si>
  <si>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</si>
  <si>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</si>
  <si>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</si>
  <si>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</si>
  <si>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</si>
  <si>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Мероприятие 3.4.1. Ремонт автомобильных дорог Подпрограммы № 3 "Развитие дорожного хозяйства города Усолье-Сибирское" на 2019-2024 годы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</si>
</sst>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59">
    <xf numFmtId="0" fontId="0" fillId="0" borderId="0" xfId="0"/>
    <xf numFmtId="0" fontId="4" fillId="0" borderId="0" xfId="0" applyFont="1" applyFill="1" applyAlignment="1">
      <alignment horizontal="right" vertical="center"/>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14"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8" xfId="0" applyFont="1" applyBorder="1" applyAlignment="1">
      <alignment wrapText="1"/>
    </xf>
    <xf numFmtId="0" fontId="9" fillId="0" borderId="3" xfId="0" applyFont="1" applyBorder="1" applyAlignment="1">
      <alignment wrapText="1"/>
    </xf>
    <xf numFmtId="0" fontId="9" fillId="0" borderId="9" xfId="0" applyFont="1" applyBorder="1" applyAlignment="1">
      <alignment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1" fillId="0" borderId="6" xfId="0" applyFont="1" applyBorder="1" applyAlignment="1">
      <alignment horizontal="center" vertical="center" wrapText="1"/>
    </xf>
    <xf numFmtId="0" fontId="0" fillId="0" borderId="7" xfId="0" applyBorder="1" applyAlignment="1">
      <alignment horizontal="center" wrapText="1"/>
    </xf>
    <xf numFmtId="0" fontId="0" fillId="0" borderId="2" xfId="0" applyBorder="1" applyAlignment="1">
      <alignment horizontal="center"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1" fillId="0" borderId="7" xfId="0" applyFont="1" applyBorder="1" applyAlignment="1">
      <alignment vertical="center" wrapText="1"/>
    </xf>
    <xf numFmtId="0" fontId="1" fillId="0" borderId="2" xfId="0" applyFont="1" applyBorder="1" applyAlignment="1">
      <alignment vertical="center" wrapText="1"/>
    </xf>
    <xf numFmtId="0" fontId="9" fillId="2" borderId="10"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6" fillId="0" borderId="0" xfId="0" applyFont="1" applyFill="1" applyBorder="1" applyAlignment="1">
      <alignment wrapText="1"/>
    </xf>
    <xf numFmtId="0" fontId="1" fillId="0" borderId="0" xfId="0" applyFont="1" applyFill="1" applyAlignment="1"/>
    <xf numFmtId="0" fontId="0" fillId="0" borderId="0" xfId="0" applyAlignment="1"/>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7" xfId="0" applyFont="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259"/>
  <sheetViews>
    <sheetView tabSelected="1" view="pageBreakPreview" zoomScaleNormal="100" zoomScaleSheetLayoutView="100" workbookViewId="0">
      <pane ySplit="15" topLeftCell="A64" activePane="bottomLeft" state="frozen"/>
      <selection pane="bottomLeft" activeCell="C67" sqref="C67:C73"/>
    </sheetView>
  </sheetViews>
  <sheetFormatPr defaultRowHeight="15" x14ac:dyDescent="0.25"/>
  <cols>
    <col min="1" max="1" width="1.140625" customWidth="1"/>
    <col min="2" max="2" width="5.7109375" customWidth="1"/>
    <col min="3" max="3" width="44" customWidth="1"/>
    <col min="4" max="4" width="27.28515625" customWidth="1"/>
    <col min="5" max="5" width="10" customWidth="1"/>
    <col min="6" max="6" width="13.42578125" customWidth="1"/>
    <col min="7" max="7" width="13.28515625" customWidth="1"/>
    <col min="8" max="8" width="12" customWidth="1"/>
    <col min="9" max="9" width="13" customWidth="1"/>
    <col min="10" max="10" width="4.28515625" customWidth="1"/>
    <col min="12" max="12" width="15.28515625" customWidth="1"/>
  </cols>
  <sheetData>
    <row r="1" spans="2:9" x14ac:dyDescent="0.25">
      <c r="G1" s="4"/>
      <c r="I1" s="5" t="s">
        <v>55</v>
      </c>
    </row>
    <row r="2" spans="2:9" x14ac:dyDescent="0.25">
      <c r="G2" s="4"/>
      <c r="I2" s="5" t="s">
        <v>23</v>
      </c>
    </row>
    <row r="3" spans="2:9" x14ac:dyDescent="0.25">
      <c r="G3" s="4"/>
      <c r="I3" s="5" t="s">
        <v>24</v>
      </c>
    </row>
    <row r="4" spans="2:9" x14ac:dyDescent="0.25">
      <c r="G4" s="135" t="s">
        <v>32</v>
      </c>
      <c r="H4" s="136"/>
      <c r="I4" s="136"/>
    </row>
    <row r="5" spans="2:9" x14ac:dyDescent="0.25">
      <c r="G5" s="4"/>
      <c r="H5" s="5"/>
    </row>
    <row r="6" spans="2:9" x14ac:dyDescent="0.25">
      <c r="G6" s="5"/>
      <c r="I6" s="5" t="s">
        <v>25</v>
      </c>
    </row>
    <row r="7" spans="2:9" x14ac:dyDescent="0.25">
      <c r="G7" s="5"/>
      <c r="I7" s="5" t="s">
        <v>26</v>
      </c>
    </row>
    <row r="8" spans="2:9" x14ac:dyDescent="0.25">
      <c r="G8" s="6"/>
      <c r="I8" s="6" t="s">
        <v>28</v>
      </c>
    </row>
    <row r="9" spans="2:9" x14ac:dyDescent="0.25">
      <c r="G9" s="5"/>
      <c r="I9" s="5" t="s">
        <v>27</v>
      </c>
    </row>
    <row r="10" spans="2:9" ht="15.75" customHeight="1" x14ac:dyDescent="0.25">
      <c r="I10" s="1"/>
    </row>
    <row r="11" spans="2:9" ht="37.5" customHeight="1" x14ac:dyDescent="0.25">
      <c r="B11" s="143" t="s">
        <v>5</v>
      </c>
      <c r="C11" s="143"/>
      <c r="D11" s="143"/>
      <c r="E11" s="143"/>
      <c r="F11" s="143"/>
      <c r="G11" s="143"/>
      <c r="H11" s="143"/>
      <c r="I11" s="143"/>
    </row>
    <row r="12" spans="2:9" ht="21" customHeight="1" x14ac:dyDescent="0.25">
      <c r="B12" s="144" t="s">
        <v>10</v>
      </c>
      <c r="C12" s="144"/>
      <c r="D12" s="144"/>
      <c r="E12" s="144"/>
      <c r="F12" s="144"/>
      <c r="G12" s="144"/>
      <c r="H12" s="144"/>
      <c r="I12" s="144"/>
    </row>
    <row r="13" spans="2:9" ht="13.5" customHeight="1" x14ac:dyDescent="0.25">
      <c r="B13" s="142" t="s">
        <v>22</v>
      </c>
      <c r="C13" s="142"/>
      <c r="D13" s="142"/>
      <c r="E13" s="142"/>
      <c r="F13" s="142"/>
      <c r="G13" s="142"/>
      <c r="H13" s="142"/>
      <c r="I13" s="142"/>
    </row>
    <row r="14" spans="2:9" ht="12.75" customHeight="1" x14ac:dyDescent="0.25">
      <c r="I14" s="18" t="s">
        <v>31</v>
      </c>
    </row>
    <row r="15" spans="2:9" ht="50.25" customHeight="1" x14ac:dyDescent="0.25">
      <c r="B15" s="7" t="s">
        <v>0</v>
      </c>
      <c r="C15" s="7" t="s">
        <v>1</v>
      </c>
      <c r="D15" s="7" t="s">
        <v>2</v>
      </c>
      <c r="E15" s="7" t="s">
        <v>41</v>
      </c>
      <c r="F15" s="20" t="s">
        <v>42</v>
      </c>
      <c r="G15" s="7" t="s">
        <v>43</v>
      </c>
      <c r="H15" s="7" t="s">
        <v>44</v>
      </c>
      <c r="I15" s="7" t="s">
        <v>45</v>
      </c>
    </row>
    <row r="16" spans="2:9" ht="34.5" customHeight="1" x14ac:dyDescent="0.25">
      <c r="B16" s="7">
        <v>1</v>
      </c>
      <c r="C16" s="76" t="s">
        <v>52</v>
      </c>
      <c r="D16" s="76"/>
      <c r="E16" s="76"/>
      <c r="F16" s="76"/>
      <c r="G16" s="76"/>
      <c r="H16" s="76"/>
      <c r="I16" s="76"/>
    </row>
    <row r="17" spans="2:9" ht="24" customHeight="1" x14ac:dyDescent="0.25">
      <c r="B17" s="95">
        <v>1</v>
      </c>
      <c r="C17" s="34" t="s">
        <v>53</v>
      </c>
      <c r="D17" s="36" t="s">
        <v>50</v>
      </c>
      <c r="E17" s="24" t="s">
        <v>21</v>
      </c>
      <c r="F17" s="10">
        <f>G17+H17+I17</f>
        <v>877950</v>
      </c>
      <c r="G17" s="10">
        <f>G18+G19+G20+G21+G22+G23</f>
        <v>0</v>
      </c>
      <c r="H17" s="10">
        <f>H18+H19+H20+H21+H22+H23</f>
        <v>780400</v>
      </c>
      <c r="I17" s="10">
        <f>I18+I19+I20+I21+I22+I23</f>
        <v>97550</v>
      </c>
    </row>
    <row r="18" spans="2:9" ht="24" customHeight="1" x14ac:dyDescent="0.25">
      <c r="B18" s="70"/>
      <c r="C18" s="35"/>
      <c r="D18" s="37"/>
      <c r="E18" s="24">
        <v>2019</v>
      </c>
      <c r="F18" s="10">
        <f t="shared" ref="F18" si="0">G18+H18+I18</f>
        <v>0</v>
      </c>
      <c r="G18" s="10">
        <v>0</v>
      </c>
      <c r="H18" s="10">
        <v>0</v>
      </c>
      <c r="I18" s="10">
        <v>0</v>
      </c>
    </row>
    <row r="19" spans="2:9" ht="24" customHeight="1" x14ac:dyDescent="0.25">
      <c r="B19" s="70"/>
      <c r="C19" s="35"/>
      <c r="D19" s="37"/>
      <c r="E19" s="24">
        <v>2020</v>
      </c>
      <c r="F19" s="10">
        <f>G19+H19+I19</f>
        <v>0</v>
      </c>
      <c r="G19" s="10">
        <v>0</v>
      </c>
      <c r="H19" s="10">
        <v>0</v>
      </c>
      <c r="I19" s="10">
        <v>0</v>
      </c>
    </row>
    <row r="20" spans="2:9" ht="24.75" customHeight="1" x14ac:dyDescent="0.25">
      <c r="B20" s="70"/>
      <c r="C20" s="35"/>
      <c r="D20" s="37"/>
      <c r="E20" s="24">
        <v>2021</v>
      </c>
      <c r="F20" s="10">
        <f t="shared" ref="F20:F22" si="1">G20+H20+I20</f>
        <v>877950</v>
      </c>
      <c r="G20" s="10">
        <v>0</v>
      </c>
      <c r="H20" s="10">
        <v>780400</v>
      </c>
      <c r="I20" s="10">
        <v>97550</v>
      </c>
    </row>
    <row r="21" spans="2:9" ht="26.25" customHeight="1" x14ac:dyDescent="0.25">
      <c r="B21" s="70"/>
      <c r="C21" s="35"/>
      <c r="D21" s="37"/>
      <c r="E21" s="24">
        <v>2022</v>
      </c>
      <c r="F21" s="10">
        <f t="shared" si="1"/>
        <v>0</v>
      </c>
      <c r="G21" s="10">
        <v>0</v>
      </c>
      <c r="H21" s="10">
        <v>0</v>
      </c>
      <c r="I21" s="10">
        <v>0</v>
      </c>
    </row>
    <row r="22" spans="2:9" ht="24" customHeight="1" x14ac:dyDescent="0.25">
      <c r="B22" s="70"/>
      <c r="C22" s="35"/>
      <c r="D22" s="37"/>
      <c r="E22" s="24">
        <v>2023</v>
      </c>
      <c r="F22" s="10">
        <f t="shared" si="1"/>
        <v>0</v>
      </c>
      <c r="G22" s="10">
        <v>0</v>
      </c>
      <c r="H22" s="10">
        <v>0</v>
      </c>
      <c r="I22" s="10">
        <v>0</v>
      </c>
    </row>
    <row r="23" spans="2:9" ht="24" customHeight="1" x14ac:dyDescent="0.25">
      <c r="B23" s="70"/>
      <c r="C23" s="35"/>
      <c r="D23" s="37"/>
      <c r="E23" s="24">
        <v>2024</v>
      </c>
      <c r="F23" s="10">
        <f>G23+H23+I23</f>
        <v>0</v>
      </c>
      <c r="G23" s="10">
        <v>0</v>
      </c>
      <c r="H23" s="10">
        <v>0</v>
      </c>
      <c r="I23" s="10">
        <v>0</v>
      </c>
    </row>
    <row r="24" spans="2:9" ht="24" customHeight="1" x14ac:dyDescent="0.25">
      <c r="B24" s="38" t="s">
        <v>3</v>
      </c>
      <c r="C24" s="59"/>
      <c r="D24" s="60"/>
      <c r="E24" s="29" t="s">
        <v>21</v>
      </c>
      <c r="F24" s="10">
        <f t="shared" ref="F24:F30" si="2">G24+H24+I24</f>
        <v>877950</v>
      </c>
      <c r="G24" s="10">
        <f>G25+G26+G27+G28+G29+G30</f>
        <v>0</v>
      </c>
      <c r="H24" s="10">
        <f t="shared" ref="H24:I24" si="3">H25+H26+H27+H28+H29+H30</f>
        <v>780400</v>
      </c>
      <c r="I24" s="10">
        <f t="shared" si="3"/>
        <v>97550</v>
      </c>
    </row>
    <row r="25" spans="2:9" ht="24" customHeight="1" x14ac:dyDescent="0.25">
      <c r="B25" s="61"/>
      <c r="C25" s="62"/>
      <c r="D25" s="63"/>
      <c r="E25" s="29">
        <v>2019</v>
      </c>
      <c r="F25" s="10">
        <f t="shared" si="2"/>
        <v>0</v>
      </c>
      <c r="G25" s="10">
        <v>0</v>
      </c>
      <c r="H25" s="10">
        <v>0</v>
      </c>
      <c r="I25" s="10">
        <v>0</v>
      </c>
    </row>
    <row r="26" spans="2:9" ht="24" customHeight="1" x14ac:dyDescent="0.25">
      <c r="B26" s="61"/>
      <c r="C26" s="62"/>
      <c r="D26" s="63"/>
      <c r="E26" s="29">
        <v>2020</v>
      </c>
      <c r="F26" s="10">
        <f t="shared" si="2"/>
        <v>0</v>
      </c>
      <c r="G26" s="10">
        <v>0</v>
      </c>
      <c r="H26" s="10">
        <v>0</v>
      </c>
      <c r="I26" s="10">
        <v>0</v>
      </c>
    </row>
    <row r="27" spans="2:9" ht="24" customHeight="1" x14ac:dyDescent="0.25">
      <c r="B27" s="61"/>
      <c r="C27" s="62"/>
      <c r="D27" s="63"/>
      <c r="E27" s="29">
        <v>2021</v>
      </c>
      <c r="F27" s="10">
        <f t="shared" si="2"/>
        <v>877950</v>
      </c>
      <c r="G27" s="10">
        <v>0</v>
      </c>
      <c r="H27" s="10">
        <f>H20</f>
        <v>780400</v>
      </c>
      <c r="I27" s="10">
        <f>I20</f>
        <v>97550</v>
      </c>
    </row>
    <row r="28" spans="2:9" ht="24" customHeight="1" x14ac:dyDescent="0.25">
      <c r="B28" s="61"/>
      <c r="C28" s="62"/>
      <c r="D28" s="63"/>
      <c r="E28" s="29">
        <v>2022</v>
      </c>
      <c r="F28" s="10">
        <f t="shared" si="2"/>
        <v>0</v>
      </c>
      <c r="G28" s="10">
        <v>0</v>
      </c>
      <c r="H28" s="10">
        <v>0</v>
      </c>
      <c r="I28" s="10">
        <v>0</v>
      </c>
    </row>
    <row r="29" spans="2:9" ht="24" customHeight="1" x14ac:dyDescent="0.25">
      <c r="B29" s="61"/>
      <c r="C29" s="62"/>
      <c r="D29" s="63"/>
      <c r="E29" s="29">
        <v>2023</v>
      </c>
      <c r="F29" s="10">
        <f t="shared" si="2"/>
        <v>0</v>
      </c>
      <c r="G29" s="10">
        <v>0</v>
      </c>
      <c r="H29" s="10">
        <v>0</v>
      </c>
      <c r="I29" s="10">
        <v>0</v>
      </c>
    </row>
    <row r="30" spans="2:9" ht="26.25" customHeight="1" x14ac:dyDescent="0.25">
      <c r="B30" s="64"/>
      <c r="C30" s="65"/>
      <c r="D30" s="66"/>
      <c r="E30" s="29">
        <v>2024</v>
      </c>
      <c r="F30" s="10">
        <f t="shared" si="2"/>
        <v>0</v>
      </c>
      <c r="G30" s="10">
        <v>0</v>
      </c>
      <c r="H30" s="10">
        <v>0</v>
      </c>
      <c r="I30" s="10">
        <v>0</v>
      </c>
    </row>
    <row r="31" spans="2:9" ht="34.5" customHeight="1" x14ac:dyDescent="0.25">
      <c r="B31" s="52">
        <v>2</v>
      </c>
      <c r="C31" s="34" t="s">
        <v>48</v>
      </c>
      <c r="D31" s="36" t="s">
        <v>47</v>
      </c>
      <c r="E31" s="29" t="s">
        <v>21</v>
      </c>
      <c r="F31" s="10">
        <f t="shared" ref="F31:F57" si="4">G31+H31+I31</f>
        <v>1571223</v>
      </c>
      <c r="G31" s="10">
        <f>G32+G33+G34+G35+G36+G37</f>
        <v>0</v>
      </c>
      <c r="H31" s="10">
        <f t="shared" ref="H31:I31" si="5">H32+H33+H34+H35+H36+H37</f>
        <v>1414100</v>
      </c>
      <c r="I31" s="10">
        <f t="shared" si="5"/>
        <v>157123</v>
      </c>
    </row>
    <row r="32" spans="2:9" ht="30" customHeight="1" x14ac:dyDescent="0.25">
      <c r="B32" s="53"/>
      <c r="C32" s="55"/>
      <c r="D32" s="57"/>
      <c r="E32" s="29">
        <v>2019</v>
      </c>
      <c r="F32" s="10">
        <f t="shared" si="4"/>
        <v>0</v>
      </c>
      <c r="G32" s="10">
        <v>0</v>
      </c>
      <c r="H32" s="10">
        <v>0</v>
      </c>
      <c r="I32" s="10">
        <v>0</v>
      </c>
    </row>
    <row r="33" spans="2:9" ht="30" customHeight="1" x14ac:dyDescent="0.25">
      <c r="B33" s="53"/>
      <c r="C33" s="55"/>
      <c r="D33" s="57"/>
      <c r="E33" s="29">
        <v>2020</v>
      </c>
      <c r="F33" s="10">
        <f t="shared" si="4"/>
        <v>0</v>
      </c>
      <c r="G33" s="10">
        <v>0</v>
      </c>
      <c r="H33" s="10">
        <v>0</v>
      </c>
      <c r="I33" s="10">
        <v>0</v>
      </c>
    </row>
    <row r="34" spans="2:9" ht="30" customHeight="1" x14ac:dyDescent="0.25">
      <c r="B34" s="53"/>
      <c r="C34" s="55"/>
      <c r="D34" s="57"/>
      <c r="E34" s="29">
        <v>2021</v>
      </c>
      <c r="F34" s="10">
        <f t="shared" si="4"/>
        <v>1571223</v>
      </c>
      <c r="G34" s="10">
        <v>0</v>
      </c>
      <c r="H34" s="10">
        <v>1414100</v>
      </c>
      <c r="I34" s="10">
        <v>157123</v>
      </c>
    </row>
    <row r="35" spans="2:9" ht="30" customHeight="1" x14ac:dyDescent="0.25">
      <c r="B35" s="53"/>
      <c r="C35" s="55"/>
      <c r="D35" s="57"/>
      <c r="E35" s="29">
        <v>2022</v>
      </c>
      <c r="F35" s="10">
        <f t="shared" si="4"/>
        <v>0</v>
      </c>
      <c r="G35" s="10">
        <v>0</v>
      </c>
      <c r="H35" s="10">
        <v>0</v>
      </c>
      <c r="I35" s="10">
        <v>0</v>
      </c>
    </row>
    <row r="36" spans="2:9" ht="30" customHeight="1" x14ac:dyDescent="0.25">
      <c r="B36" s="53"/>
      <c r="C36" s="55"/>
      <c r="D36" s="57"/>
      <c r="E36" s="29">
        <v>2023</v>
      </c>
      <c r="F36" s="10">
        <f t="shared" si="4"/>
        <v>0</v>
      </c>
      <c r="G36" s="10">
        <v>0</v>
      </c>
      <c r="H36" s="10">
        <v>0</v>
      </c>
      <c r="I36" s="10">
        <v>0</v>
      </c>
    </row>
    <row r="37" spans="2:9" ht="33.75" customHeight="1" x14ac:dyDescent="0.25">
      <c r="B37" s="54"/>
      <c r="C37" s="56"/>
      <c r="D37" s="58"/>
      <c r="E37" s="29">
        <v>2024</v>
      </c>
      <c r="F37" s="10">
        <f t="shared" si="4"/>
        <v>0</v>
      </c>
      <c r="G37" s="10">
        <v>0</v>
      </c>
      <c r="H37" s="10">
        <v>0</v>
      </c>
      <c r="I37" s="10">
        <v>0</v>
      </c>
    </row>
    <row r="38" spans="2:9" ht="27" customHeight="1" x14ac:dyDescent="0.25">
      <c r="B38" s="38" t="s">
        <v>3</v>
      </c>
      <c r="C38" s="39"/>
      <c r="D38" s="40"/>
      <c r="E38" s="24" t="s">
        <v>49</v>
      </c>
      <c r="F38" s="10">
        <f t="shared" si="4"/>
        <v>1571223</v>
      </c>
      <c r="G38" s="10">
        <f>G39+G40+G41+G42+G43+G44</f>
        <v>0</v>
      </c>
      <c r="H38" s="10">
        <f>H39+H40+H41+H42+H43+H44</f>
        <v>1414100</v>
      </c>
      <c r="I38" s="10">
        <f t="shared" ref="I38" si="6">I39+I40+I41+I42+I43+I44</f>
        <v>157123</v>
      </c>
    </row>
    <row r="39" spans="2:9" ht="27" customHeight="1" x14ac:dyDescent="0.25">
      <c r="B39" s="41"/>
      <c r="C39" s="42"/>
      <c r="D39" s="43"/>
      <c r="E39" s="26">
        <v>2019</v>
      </c>
      <c r="F39" s="10">
        <f t="shared" si="4"/>
        <v>0</v>
      </c>
      <c r="G39" s="10">
        <v>0</v>
      </c>
      <c r="H39" s="10">
        <v>0</v>
      </c>
      <c r="I39" s="10">
        <v>0</v>
      </c>
    </row>
    <row r="40" spans="2:9" ht="27" customHeight="1" x14ac:dyDescent="0.25">
      <c r="B40" s="41"/>
      <c r="C40" s="42"/>
      <c r="D40" s="43"/>
      <c r="E40" s="26">
        <v>2020</v>
      </c>
      <c r="F40" s="10">
        <f t="shared" si="4"/>
        <v>0</v>
      </c>
      <c r="G40" s="10">
        <v>0</v>
      </c>
      <c r="H40" s="10">
        <v>0</v>
      </c>
      <c r="I40" s="10">
        <v>0</v>
      </c>
    </row>
    <row r="41" spans="2:9" ht="27" customHeight="1" x14ac:dyDescent="0.25">
      <c r="B41" s="41"/>
      <c r="C41" s="42"/>
      <c r="D41" s="43"/>
      <c r="E41" s="26">
        <v>2021</v>
      </c>
      <c r="F41" s="10">
        <f t="shared" si="4"/>
        <v>1571223</v>
      </c>
      <c r="G41" s="10">
        <v>0</v>
      </c>
      <c r="H41" s="10">
        <f>H34</f>
        <v>1414100</v>
      </c>
      <c r="I41" s="10">
        <f>I34</f>
        <v>157123</v>
      </c>
    </row>
    <row r="42" spans="2:9" ht="27" customHeight="1" x14ac:dyDescent="0.25">
      <c r="B42" s="41"/>
      <c r="C42" s="42"/>
      <c r="D42" s="43"/>
      <c r="E42" s="26">
        <v>2022</v>
      </c>
      <c r="F42" s="10">
        <f t="shared" si="4"/>
        <v>0</v>
      </c>
      <c r="G42" s="10">
        <v>0</v>
      </c>
      <c r="H42" s="10">
        <v>0</v>
      </c>
      <c r="I42" s="10">
        <v>0</v>
      </c>
    </row>
    <row r="43" spans="2:9" ht="27" customHeight="1" x14ac:dyDescent="0.25">
      <c r="B43" s="41"/>
      <c r="C43" s="42"/>
      <c r="D43" s="43"/>
      <c r="E43" s="26">
        <v>2023</v>
      </c>
      <c r="F43" s="10">
        <f t="shared" si="4"/>
        <v>0</v>
      </c>
      <c r="G43" s="10">
        <v>0</v>
      </c>
      <c r="H43" s="10">
        <v>0</v>
      </c>
      <c r="I43" s="10">
        <v>0</v>
      </c>
    </row>
    <row r="44" spans="2:9" ht="27" customHeight="1" x14ac:dyDescent="0.25">
      <c r="B44" s="44"/>
      <c r="C44" s="45"/>
      <c r="D44" s="46"/>
      <c r="E44" s="24">
        <v>2024</v>
      </c>
      <c r="F44" s="10">
        <f t="shared" si="4"/>
        <v>0</v>
      </c>
      <c r="G44" s="10">
        <v>0</v>
      </c>
      <c r="H44" s="10">
        <v>0</v>
      </c>
      <c r="I44" s="10">
        <v>0</v>
      </c>
    </row>
    <row r="45" spans="2:9" ht="27" customHeight="1" x14ac:dyDescent="0.25">
      <c r="B45" s="52">
        <v>3</v>
      </c>
      <c r="C45" s="72" t="s">
        <v>61</v>
      </c>
      <c r="D45" s="36" t="s">
        <v>60</v>
      </c>
      <c r="E45" s="29" t="s">
        <v>49</v>
      </c>
      <c r="F45" s="10">
        <f t="shared" si="4"/>
        <v>76466667</v>
      </c>
      <c r="G45" s="10">
        <f>G46+G47+G48+G49+G50+G51</f>
        <v>0</v>
      </c>
      <c r="H45" s="10">
        <f t="shared" ref="H45:I45" si="7">H46+H47+H48+H49+H50+H51</f>
        <v>68400000</v>
      </c>
      <c r="I45" s="10">
        <f t="shared" si="7"/>
        <v>8066667</v>
      </c>
    </row>
    <row r="46" spans="2:9" ht="27" customHeight="1" x14ac:dyDescent="0.25">
      <c r="B46" s="70"/>
      <c r="C46" s="73"/>
      <c r="D46" s="37"/>
      <c r="E46" s="29">
        <v>2019</v>
      </c>
      <c r="F46" s="10">
        <f>G46+H46+I46</f>
        <v>0</v>
      </c>
      <c r="G46" s="10">
        <v>0</v>
      </c>
      <c r="H46" s="10">
        <v>0</v>
      </c>
      <c r="I46" s="10">
        <v>0</v>
      </c>
    </row>
    <row r="47" spans="2:9" ht="27" customHeight="1" x14ac:dyDescent="0.25">
      <c r="B47" s="70"/>
      <c r="C47" s="73"/>
      <c r="D47" s="37"/>
      <c r="E47" s="29">
        <v>2020</v>
      </c>
      <c r="F47" s="10">
        <f t="shared" si="4"/>
        <v>0</v>
      </c>
      <c r="G47" s="10">
        <v>0</v>
      </c>
      <c r="H47" s="10">
        <v>0</v>
      </c>
      <c r="I47" s="10">
        <v>0</v>
      </c>
    </row>
    <row r="48" spans="2:9" ht="27" customHeight="1" x14ac:dyDescent="0.25">
      <c r="B48" s="70"/>
      <c r="C48" s="73"/>
      <c r="D48" s="37"/>
      <c r="E48" s="29">
        <v>2021</v>
      </c>
      <c r="F48" s="10">
        <f t="shared" si="4"/>
        <v>0</v>
      </c>
      <c r="G48" s="10">
        <v>0</v>
      </c>
      <c r="H48" s="10">
        <v>0</v>
      </c>
      <c r="I48" s="10">
        <v>0</v>
      </c>
    </row>
    <row r="49" spans="2:9" ht="27" customHeight="1" x14ac:dyDescent="0.25">
      <c r="B49" s="70"/>
      <c r="C49" s="73"/>
      <c r="D49" s="37"/>
      <c r="E49" s="29">
        <v>2022</v>
      </c>
      <c r="F49" s="10">
        <f t="shared" si="4"/>
        <v>76466667</v>
      </c>
      <c r="G49" s="10">
        <v>0</v>
      </c>
      <c r="H49" s="10">
        <v>68400000</v>
      </c>
      <c r="I49" s="10">
        <v>8066667</v>
      </c>
    </row>
    <row r="50" spans="2:9" ht="27" customHeight="1" x14ac:dyDescent="0.25">
      <c r="B50" s="70"/>
      <c r="C50" s="73"/>
      <c r="D50" s="37"/>
      <c r="E50" s="29">
        <v>2023</v>
      </c>
      <c r="F50" s="10">
        <f t="shared" si="4"/>
        <v>0</v>
      </c>
      <c r="G50" s="10">
        <v>0</v>
      </c>
      <c r="H50" s="10">
        <v>0</v>
      </c>
      <c r="I50" s="10">
        <v>0</v>
      </c>
    </row>
    <row r="51" spans="2:9" ht="27" customHeight="1" x14ac:dyDescent="0.25">
      <c r="B51" s="70"/>
      <c r="C51" s="73"/>
      <c r="D51" s="75"/>
      <c r="E51" s="29">
        <v>2024</v>
      </c>
      <c r="F51" s="10">
        <f t="shared" si="4"/>
        <v>0</v>
      </c>
      <c r="G51" s="10">
        <v>0</v>
      </c>
      <c r="H51" s="10">
        <v>0</v>
      </c>
      <c r="I51" s="10">
        <v>0</v>
      </c>
    </row>
    <row r="52" spans="2:9" ht="27" customHeight="1" x14ac:dyDescent="0.25">
      <c r="B52" s="70"/>
      <c r="C52" s="73"/>
      <c r="D52" s="67" t="s">
        <v>59</v>
      </c>
      <c r="E52" s="29" t="s">
        <v>49</v>
      </c>
      <c r="F52" s="10">
        <f t="shared" si="4"/>
        <v>40400000</v>
      </c>
      <c r="G52" s="10">
        <f>G53+G54+G55+G56+G57+G58</f>
        <v>0</v>
      </c>
      <c r="H52" s="10">
        <f>H53+H54+H55+H56+H57+H58</f>
        <v>36000000</v>
      </c>
      <c r="I52" s="10">
        <f t="shared" ref="I52" si="8">I53+I54+I55+I56+I57+I58</f>
        <v>4400000</v>
      </c>
    </row>
    <row r="53" spans="2:9" ht="27" customHeight="1" x14ac:dyDescent="0.25">
      <c r="B53" s="70"/>
      <c r="C53" s="73"/>
      <c r="D53" s="68"/>
      <c r="E53" s="29">
        <v>2019</v>
      </c>
      <c r="F53" s="10">
        <f t="shared" si="4"/>
        <v>0</v>
      </c>
      <c r="G53" s="10">
        <v>0</v>
      </c>
      <c r="H53" s="10">
        <v>0</v>
      </c>
      <c r="I53" s="10">
        <v>0</v>
      </c>
    </row>
    <row r="54" spans="2:9" ht="27" customHeight="1" x14ac:dyDescent="0.25">
      <c r="B54" s="70"/>
      <c r="C54" s="73"/>
      <c r="D54" s="68"/>
      <c r="E54" s="29">
        <v>2020</v>
      </c>
      <c r="F54" s="10">
        <f t="shared" si="4"/>
        <v>0</v>
      </c>
      <c r="G54" s="10">
        <v>0</v>
      </c>
      <c r="H54" s="10">
        <v>0</v>
      </c>
      <c r="I54" s="10">
        <v>0</v>
      </c>
    </row>
    <row r="55" spans="2:9" ht="27" customHeight="1" x14ac:dyDescent="0.25">
      <c r="B55" s="70"/>
      <c r="C55" s="73"/>
      <c r="D55" s="68"/>
      <c r="E55" s="29">
        <v>2021</v>
      </c>
      <c r="F55" s="10">
        <f t="shared" si="4"/>
        <v>0</v>
      </c>
      <c r="G55" s="10">
        <v>0</v>
      </c>
      <c r="H55" s="10">
        <v>0</v>
      </c>
      <c r="I55" s="10">
        <v>0</v>
      </c>
    </row>
    <row r="56" spans="2:9" ht="27" customHeight="1" x14ac:dyDescent="0.25">
      <c r="B56" s="70"/>
      <c r="C56" s="73"/>
      <c r="D56" s="68"/>
      <c r="E56" s="29">
        <v>2022</v>
      </c>
      <c r="F56" s="10">
        <f t="shared" si="4"/>
        <v>40400000</v>
      </c>
      <c r="G56" s="10">
        <v>0</v>
      </c>
      <c r="H56" s="10">
        <v>36000000</v>
      </c>
      <c r="I56" s="10">
        <v>4400000</v>
      </c>
    </row>
    <row r="57" spans="2:9" ht="27" customHeight="1" x14ac:dyDescent="0.25">
      <c r="B57" s="70"/>
      <c r="C57" s="73"/>
      <c r="D57" s="68"/>
      <c r="E57" s="29">
        <v>2023</v>
      </c>
      <c r="F57" s="10">
        <f t="shared" si="4"/>
        <v>0</v>
      </c>
      <c r="G57" s="10">
        <v>0</v>
      </c>
      <c r="H57" s="10">
        <v>0</v>
      </c>
      <c r="I57" s="10">
        <v>0</v>
      </c>
    </row>
    <row r="58" spans="2:9" ht="27" customHeight="1" x14ac:dyDescent="0.25">
      <c r="B58" s="71"/>
      <c r="C58" s="74"/>
      <c r="D58" s="69"/>
      <c r="E58" s="29">
        <v>2024</v>
      </c>
      <c r="F58" s="10">
        <f>G58+H58+I58</f>
        <v>0</v>
      </c>
      <c r="G58" s="10">
        <v>0</v>
      </c>
      <c r="H58" s="10">
        <v>0</v>
      </c>
      <c r="I58" s="10">
        <v>0</v>
      </c>
    </row>
    <row r="59" spans="2:9" ht="27" customHeight="1" x14ac:dyDescent="0.25">
      <c r="B59" s="103" t="s">
        <v>3</v>
      </c>
      <c r="C59" s="151"/>
      <c r="D59" s="152"/>
      <c r="E59" s="32" t="s">
        <v>49</v>
      </c>
      <c r="F59" s="10">
        <f t="shared" ref="F59:F65" si="9">G59+H59+I59</f>
        <v>116866667</v>
      </c>
      <c r="G59" s="10">
        <f>G60+G61+G62+G63+G64+G65</f>
        <v>0</v>
      </c>
      <c r="H59" s="10">
        <f t="shared" ref="H59:I59" si="10">H60+H61+H62+H63+H64+H65</f>
        <v>104400000</v>
      </c>
      <c r="I59" s="10">
        <f t="shared" si="10"/>
        <v>12466667</v>
      </c>
    </row>
    <row r="60" spans="2:9" ht="27" customHeight="1" x14ac:dyDescent="0.25">
      <c r="B60" s="153"/>
      <c r="C60" s="154"/>
      <c r="D60" s="155"/>
      <c r="E60" s="32">
        <v>2019</v>
      </c>
      <c r="F60" s="10">
        <f t="shared" si="9"/>
        <v>0</v>
      </c>
      <c r="G60" s="10">
        <v>0</v>
      </c>
      <c r="H60" s="10">
        <v>0</v>
      </c>
      <c r="I60" s="10">
        <v>0</v>
      </c>
    </row>
    <row r="61" spans="2:9" ht="27" customHeight="1" x14ac:dyDescent="0.25">
      <c r="B61" s="153"/>
      <c r="C61" s="154"/>
      <c r="D61" s="155"/>
      <c r="E61" s="32">
        <v>2020</v>
      </c>
      <c r="F61" s="10">
        <f t="shared" si="9"/>
        <v>0</v>
      </c>
      <c r="G61" s="10">
        <v>0</v>
      </c>
      <c r="H61" s="10">
        <v>0</v>
      </c>
      <c r="I61" s="10">
        <v>0</v>
      </c>
    </row>
    <row r="62" spans="2:9" ht="27" customHeight="1" x14ac:dyDescent="0.25">
      <c r="B62" s="153"/>
      <c r="C62" s="154"/>
      <c r="D62" s="155"/>
      <c r="E62" s="32">
        <v>2021</v>
      </c>
      <c r="F62" s="10">
        <f t="shared" si="9"/>
        <v>0</v>
      </c>
      <c r="G62" s="10">
        <v>0</v>
      </c>
      <c r="H62" s="10">
        <v>0</v>
      </c>
      <c r="I62" s="10">
        <v>0</v>
      </c>
    </row>
    <row r="63" spans="2:9" ht="27" customHeight="1" x14ac:dyDescent="0.25">
      <c r="B63" s="153"/>
      <c r="C63" s="154"/>
      <c r="D63" s="155"/>
      <c r="E63" s="32">
        <v>2022</v>
      </c>
      <c r="F63" s="10">
        <f t="shared" si="9"/>
        <v>116866667</v>
      </c>
      <c r="G63" s="10">
        <v>0</v>
      </c>
      <c r="H63" s="10">
        <f>H56+H49</f>
        <v>104400000</v>
      </c>
      <c r="I63" s="10">
        <f>I56+I49</f>
        <v>12466667</v>
      </c>
    </row>
    <row r="64" spans="2:9" ht="27" customHeight="1" x14ac:dyDescent="0.25">
      <c r="B64" s="153"/>
      <c r="C64" s="154"/>
      <c r="D64" s="155"/>
      <c r="E64" s="31">
        <v>2023</v>
      </c>
      <c r="F64" s="10">
        <f t="shared" si="9"/>
        <v>0</v>
      </c>
      <c r="G64" s="10">
        <v>0</v>
      </c>
      <c r="H64" s="10">
        <v>0</v>
      </c>
      <c r="I64" s="10">
        <v>0</v>
      </c>
    </row>
    <row r="65" spans="2:9" ht="27" customHeight="1" x14ac:dyDescent="0.25">
      <c r="B65" s="156"/>
      <c r="C65" s="157"/>
      <c r="D65" s="158"/>
      <c r="E65" s="32">
        <v>2024</v>
      </c>
      <c r="F65" s="10">
        <f t="shared" si="9"/>
        <v>0</v>
      </c>
      <c r="G65" s="10">
        <v>0</v>
      </c>
      <c r="H65" s="10">
        <v>0</v>
      </c>
      <c r="I65" s="10">
        <v>0</v>
      </c>
    </row>
    <row r="66" spans="2:9" ht="34.5" customHeight="1" x14ac:dyDescent="0.25">
      <c r="B66" s="25">
        <v>2</v>
      </c>
      <c r="C66" s="76" t="s">
        <v>9</v>
      </c>
      <c r="D66" s="76"/>
      <c r="E66" s="76"/>
      <c r="F66" s="76"/>
      <c r="G66" s="76"/>
      <c r="H66" s="76"/>
      <c r="I66" s="76"/>
    </row>
    <row r="67" spans="2:9" ht="23.25" customHeight="1" x14ac:dyDescent="0.25">
      <c r="B67" s="95">
        <v>1</v>
      </c>
      <c r="C67" s="34" t="s">
        <v>7</v>
      </c>
      <c r="D67" s="34" t="s">
        <v>13</v>
      </c>
      <c r="E67" s="7" t="s">
        <v>21</v>
      </c>
      <c r="F67" s="10">
        <f>G67+H67+I67</f>
        <v>38271390.590000004</v>
      </c>
      <c r="G67" s="10">
        <f>G68+G69+G70+G71+G72+G73</f>
        <v>0</v>
      </c>
      <c r="H67" s="10">
        <f>H68+H69+H70+H71+H72+H73</f>
        <v>22530400</v>
      </c>
      <c r="I67" s="10">
        <f>I68+I69+I70+I71+I72+I73</f>
        <v>15740990.59</v>
      </c>
    </row>
    <row r="68" spans="2:9" ht="22.5" customHeight="1" x14ac:dyDescent="0.25">
      <c r="B68" s="70"/>
      <c r="C68" s="93"/>
      <c r="D68" s="93"/>
      <c r="E68" s="7">
        <v>2019</v>
      </c>
      <c r="F68" s="10">
        <f t="shared" ref="F68:F72" si="11">G68+H68+I68</f>
        <v>5912073.8499999996</v>
      </c>
      <c r="G68" s="10">
        <v>0</v>
      </c>
      <c r="H68" s="10">
        <v>5076400</v>
      </c>
      <c r="I68" s="10">
        <v>835673.85</v>
      </c>
    </row>
    <row r="69" spans="2:9" ht="22.5" customHeight="1" x14ac:dyDescent="0.25">
      <c r="B69" s="70"/>
      <c r="C69" s="93"/>
      <c r="D69" s="93"/>
      <c r="E69" s="7">
        <v>2020</v>
      </c>
      <c r="F69" s="10">
        <f>G69+H69+I69</f>
        <v>3707132.74</v>
      </c>
      <c r="G69" s="10">
        <v>0</v>
      </c>
      <c r="H69" s="10">
        <v>3449800</v>
      </c>
      <c r="I69" s="10">
        <v>257332.74</v>
      </c>
    </row>
    <row r="70" spans="2:9" ht="29.25" customHeight="1" x14ac:dyDescent="0.25">
      <c r="B70" s="70"/>
      <c r="C70" s="93"/>
      <c r="D70" s="93"/>
      <c r="E70" s="7">
        <v>2021</v>
      </c>
      <c r="F70" s="10">
        <f t="shared" si="11"/>
        <v>8560281</v>
      </c>
      <c r="G70" s="10">
        <v>0</v>
      </c>
      <c r="H70" s="10">
        <v>7704200</v>
      </c>
      <c r="I70" s="10">
        <v>856081</v>
      </c>
    </row>
    <row r="71" spans="2:9" ht="24" customHeight="1" x14ac:dyDescent="0.25">
      <c r="B71" s="70"/>
      <c r="C71" s="93"/>
      <c r="D71" s="93"/>
      <c r="E71" s="7">
        <v>2022</v>
      </c>
      <c r="F71" s="10">
        <f t="shared" si="11"/>
        <v>18691903</v>
      </c>
      <c r="G71" s="10">
        <v>0</v>
      </c>
      <c r="H71" s="10">
        <v>6300000</v>
      </c>
      <c r="I71" s="10">
        <v>12391903</v>
      </c>
    </row>
    <row r="72" spans="2:9" ht="24.75" customHeight="1" x14ac:dyDescent="0.25">
      <c r="B72" s="70"/>
      <c r="C72" s="93"/>
      <c r="D72" s="93"/>
      <c r="E72" s="7">
        <v>2023</v>
      </c>
      <c r="F72" s="10">
        <f t="shared" si="11"/>
        <v>700000</v>
      </c>
      <c r="G72" s="10">
        <v>0</v>
      </c>
      <c r="H72" s="10">
        <v>0</v>
      </c>
      <c r="I72" s="10">
        <v>700000</v>
      </c>
    </row>
    <row r="73" spans="2:9" ht="27" customHeight="1" x14ac:dyDescent="0.25">
      <c r="B73" s="71"/>
      <c r="C73" s="94"/>
      <c r="D73" s="94"/>
      <c r="E73" s="7">
        <v>2024</v>
      </c>
      <c r="F73" s="10">
        <f>G73+H73+I73</f>
        <v>700000</v>
      </c>
      <c r="G73" s="10">
        <v>0</v>
      </c>
      <c r="H73" s="10">
        <v>0</v>
      </c>
      <c r="I73" s="10">
        <v>700000</v>
      </c>
    </row>
    <row r="74" spans="2:9" ht="27" customHeight="1" x14ac:dyDescent="0.25">
      <c r="B74" s="38" t="s">
        <v>3</v>
      </c>
      <c r="C74" s="81"/>
      <c r="D74" s="82"/>
      <c r="E74" s="7" t="s">
        <v>21</v>
      </c>
      <c r="F74" s="10">
        <f>G74+H74+I74</f>
        <v>38271390.590000004</v>
      </c>
      <c r="G74" s="10">
        <v>0</v>
      </c>
      <c r="H74" s="10">
        <f>H75+H76+H77+H78+H79+H80</f>
        <v>22530400</v>
      </c>
      <c r="I74" s="10">
        <f>I75+I76+I77+I78+I79+I80</f>
        <v>15740990.59</v>
      </c>
    </row>
    <row r="75" spans="2:9" ht="27.75" customHeight="1" x14ac:dyDescent="0.25">
      <c r="B75" s="83"/>
      <c r="C75" s="84"/>
      <c r="D75" s="85"/>
      <c r="E75" s="7">
        <v>2019</v>
      </c>
      <c r="F75" s="10">
        <f t="shared" ref="F75:F80" si="12">G75+H75+I75</f>
        <v>5912073.8499999996</v>
      </c>
      <c r="G75" s="10">
        <v>0</v>
      </c>
      <c r="H75" s="10">
        <f t="shared" ref="H75:I78" si="13">H68</f>
        <v>5076400</v>
      </c>
      <c r="I75" s="10">
        <f t="shared" si="13"/>
        <v>835673.85</v>
      </c>
    </row>
    <row r="76" spans="2:9" ht="27.75" customHeight="1" x14ac:dyDescent="0.25">
      <c r="B76" s="83"/>
      <c r="C76" s="84"/>
      <c r="D76" s="85"/>
      <c r="E76" s="7">
        <v>2020</v>
      </c>
      <c r="F76" s="10">
        <f t="shared" si="12"/>
        <v>3707132.74</v>
      </c>
      <c r="G76" s="10">
        <v>0</v>
      </c>
      <c r="H76" s="10">
        <f t="shared" si="13"/>
        <v>3449800</v>
      </c>
      <c r="I76" s="10">
        <f t="shared" si="13"/>
        <v>257332.74</v>
      </c>
    </row>
    <row r="77" spans="2:9" ht="27" customHeight="1" x14ac:dyDescent="0.25">
      <c r="B77" s="83"/>
      <c r="C77" s="84"/>
      <c r="D77" s="85"/>
      <c r="E77" s="7">
        <v>2021</v>
      </c>
      <c r="F77" s="10">
        <f t="shared" si="12"/>
        <v>8560281</v>
      </c>
      <c r="G77" s="10">
        <v>0</v>
      </c>
      <c r="H77" s="10">
        <f t="shared" si="13"/>
        <v>7704200</v>
      </c>
      <c r="I77" s="10">
        <f t="shared" si="13"/>
        <v>856081</v>
      </c>
    </row>
    <row r="78" spans="2:9" ht="29.25" customHeight="1" x14ac:dyDescent="0.25">
      <c r="B78" s="83"/>
      <c r="C78" s="84"/>
      <c r="D78" s="85"/>
      <c r="E78" s="7">
        <v>2022</v>
      </c>
      <c r="F78" s="10">
        <f t="shared" si="12"/>
        <v>18691903</v>
      </c>
      <c r="G78" s="10">
        <v>0</v>
      </c>
      <c r="H78" s="10">
        <f t="shared" si="13"/>
        <v>6300000</v>
      </c>
      <c r="I78" s="10">
        <f t="shared" si="13"/>
        <v>12391903</v>
      </c>
    </row>
    <row r="79" spans="2:9" ht="27.75" customHeight="1" x14ac:dyDescent="0.25">
      <c r="B79" s="83"/>
      <c r="C79" s="84"/>
      <c r="D79" s="85"/>
      <c r="E79" s="7">
        <v>2023</v>
      </c>
      <c r="F79" s="10">
        <f t="shared" si="12"/>
        <v>700000</v>
      </c>
      <c r="G79" s="10">
        <v>0</v>
      </c>
      <c r="H79" s="10">
        <v>0</v>
      </c>
      <c r="I79" s="10">
        <f t="shared" ref="I79:I80" si="14">I72</f>
        <v>700000</v>
      </c>
    </row>
    <row r="80" spans="2:9" ht="30" customHeight="1" x14ac:dyDescent="0.25">
      <c r="B80" s="86"/>
      <c r="C80" s="87"/>
      <c r="D80" s="88"/>
      <c r="E80" s="7">
        <v>2024</v>
      </c>
      <c r="F80" s="10">
        <f t="shared" si="12"/>
        <v>700000</v>
      </c>
      <c r="G80" s="10">
        <v>0</v>
      </c>
      <c r="H80" s="10">
        <v>0</v>
      </c>
      <c r="I80" s="10">
        <f t="shared" si="14"/>
        <v>700000</v>
      </c>
    </row>
    <row r="81" spans="2:9" ht="28.5" customHeight="1" x14ac:dyDescent="0.25">
      <c r="B81" s="7">
        <v>3</v>
      </c>
      <c r="C81" s="145" t="s">
        <v>8</v>
      </c>
      <c r="D81" s="146"/>
      <c r="E81" s="146"/>
      <c r="F81" s="146"/>
      <c r="G81" s="146"/>
      <c r="H81" s="146"/>
      <c r="I81" s="147"/>
    </row>
    <row r="82" spans="2:9" ht="28.5" customHeight="1" x14ac:dyDescent="0.25">
      <c r="B82" s="95">
        <v>1</v>
      </c>
      <c r="C82" s="34" t="s">
        <v>40</v>
      </c>
      <c r="D82" s="92" t="s">
        <v>63</v>
      </c>
      <c r="E82" s="9" t="s">
        <v>21</v>
      </c>
      <c r="F82" s="10">
        <f>G82+H82+I82</f>
        <v>25252530</v>
      </c>
      <c r="G82" s="33">
        <f>G83+G84+G85+G86+G87+G88</f>
        <v>0</v>
      </c>
      <c r="H82" s="10">
        <f t="shared" ref="H82:I82" si="15">H83+H84+H85+H86+H87+H88</f>
        <v>25000000</v>
      </c>
      <c r="I82" s="10">
        <f t="shared" si="15"/>
        <v>252530</v>
      </c>
    </row>
    <row r="83" spans="2:9" ht="28.5" customHeight="1" x14ac:dyDescent="0.25">
      <c r="B83" s="70"/>
      <c r="C83" s="93"/>
      <c r="D83" s="101"/>
      <c r="E83" s="11">
        <v>2019</v>
      </c>
      <c r="F83" s="10">
        <f t="shared" ref="F83:F87" si="16">G83+H83+I83</f>
        <v>0</v>
      </c>
      <c r="G83" s="33">
        <v>0</v>
      </c>
      <c r="H83" s="33">
        <v>0</v>
      </c>
      <c r="I83" s="33">
        <v>0</v>
      </c>
    </row>
    <row r="84" spans="2:9" ht="28.5" customHeight="1" x14ac:dyDescent="0.25">
      <c r="B84" s="70"/>
      <c r="C84" s="93"/>
      <c r="D84" s="101"/>
      <c r="E84" s="11">
        <v>2020</v>
      </c>
      <c r="F84" s="10">
        <f t="shared" si="16"/>
        <v>0</v>
      </c>
      <c r="G84" s="33">
        <v>0</v>
      </c>
      <c r="H84" s="33">
        <v>0</v>
      </c>
      <c r="I84" s="33">
        <v>0</v>
      </c>
    </row>
    <row r="85" spans="2:9" ht="28.5" customHeight="1" x14ac:dyDescent="0.25">
      <c r="B85" s="70"/>
      <c r="C85" s="93"/>
      <c r="D85" s="101"/>
      <c r="E85" s="11">
        <v>2021</v>
      </c>
      <c r="F85" s="10">
        <f t="shared" si="16"/>
        <v>25252530</v>
      </c>
      <c r="G85" s="10">
        <v>0</v>
      </c>
      <c r="H85" s="10">
        <v>25000000</v>
      </c>
      <c r="I85" s="10">
        <v>252530</v>
      </c>
    </row>
    <row r="86" spans="2:9" ht="28.5" customHeight="1" x14ac:dyDescent="0.25">
      <c r="B86" s="70"/>
      <c r="C86" s="93"/>
      <c r="D86" s="101"/>
      <c r="E86" s="11">
        <v>2022</v>
      </c>
      <c r="F86" s="10">
        <f t="shared" si="16"/>
        <v>0</v>
      </c>
      <c r="G86" s="33">
        <v>0</v>
      </c>
      <c r="H86" s="33">
        <v>0</v>
      </c>
      <c r="I86" s="33">
        <v>0</v>
      </c>
    </row>
    <row r="87" spans="2:9" ht="28.5" customHeight="1" x14ac:dyDescent="0.25">
      <c r="B87" s="70"/>
      <c r="C87" s="93"/>
      <c r="D87" s="101"/>
      <c r="E87" s="11">
        <v>2023</v>
      </c>
      <c r="F87" s="10">
        <f t="shared" si="16"/>
        <v>0</v>
      </c>
      <c r="G87" s="33">
        <v>0</v>
      </c>
      <c r="H87" s="33">
        <v>0</v>
      </c>
      <c r="I87" s="33">
        <v>0</v>
      </c>
    </row>
    <row r="88" spans="2:9" ht="28.5" customHeight="1" x14ac:dyDescent="0.25">
      <c r="B88" s="71"/>
      <c r="C88" s="93"/>
      <c r="D88" s="102"/>
      <c r="E88" s="11">
        <v>2024</v>
      </c>
      <c r="F88" s="10">
        <f>G88+H88+I88</f>
        <v>0</v>
      </c>
      <c r="G88" s="33">
        <v>0</v>
      </c>
      <c r="H88" s="33">
        <v>0</v>
      </c>
      <c r="I88" s="33">
        <v>0</v>
      </c>
    </row>
    <row r="89" spans="2:9" ht="23.25" customHeight="1" x14ac:dyDescent="0.25">
      <c r="B89" s="95">
        <v>2</v>
      </c>
      <c r="C89" s="93"/>
      <c r="D89" s="34" t="s">
        <v>12</v>
      </c>
      <c r="E89" s="9" t="s">
        <v>21</v>
      </c>
      <c r="F89" s="10">
        <f>G89+H89+I89</f>
        <v>580066318.52999997</v>
      </c>
      <c r="G89" s="10">
        <f>G90+G91+G92+G93+G94+G95</f>
        <v>471185400</v>
      </c>
      <c r="H89" s="10">
        <f>H90+H91+H92+H93+H94+H95</f>
        <v>0</v>
      </c>
      <c r="I89" s="10">
        <f>I90+I91+I92+I93+I94+I95</f>
        <v>108880918.53</v>
      </c>
    </row>
    <row r="90" spans="2:9" ht="24.75" customHeight="1" x14ac:dyDescent="0.25">
      <c r="B90" s="150"/>
      <c r="C90" s="93"/>
      <c r="D90" s="79"/>
      <c r="E90" s="11">
        <v>2019</v>
      </c>
      <c r="F90" s="10">
        <f>G90+H90+I90</f>
        <v>65424000</v>
      </c>
      <c r="G90" s="10">
        <v>56918800</v>
      </c>
      <c r="H90" s="10">
        <v>0</v>
      </c>
      <c r="I90" s="10">
        <v>8505200</v>
      </c>
    </row>
    <row r="91" spans="2:9" ht="22.5" customHeight="1" x14ac:dyDescent="0.25">
      <c r="B91" s="150"/>
      <c r="C91" s="93"/>
      <c r="D91" s="79"/>
      <c r="E91" s="11">
        <v>2020</v>
      </c>
      <c r="F91" s="10">
        <f t="shared" ref="F91:F109" si="17">G91+H91+I91</f>
        <v>237571781.5</v>
      </c>
      <c r="G91" s="10">
        <v>206687400</v>
      </c>
      <c r="H91" s="10">
        <v>0</v>
      </c>
      <c r="I91" s="19">
        <v>30884381.5</v>
      </c>
    </row>
    <row r="92" spans="2:9" ht="23.25" customHeight="1" x14ac:dyDescent="0.25">
      <c r="B92" s="150"/>
      <c r="C92" s="93"/>
      <c r="D92" s="79"/>
      <c r="E92" s="11">
        <v>2021</v>
      </c>
      <c r="F92" s="10">
        <f>G92+H92+I92</f>
        <v>236263042.03</v>
      </c>
      <c r="G92" s="10">
        <v>207579200</v>
      </c>
      <c r="H92" s="10">
        <v>0</v>
      </c>
      <c r="I92" s="19">
        <v>28683842.030000001</v>
      </c>
    </row>
    <row r="93" spans="2:9" ht="22.5" customHeight="1" x14ac:dyDescent="0.25">
      <c r="B93" s="150"/>
      <c r="C93" s="93"/>
      <c r="D93" s="79"/>
      <c r="E93" s="11">
        <v>2022</v>
      </c>
      <c r="F93" s="10">
        <f t="shared" si="17"/>
        <v>12513370</v>
      </c>
      <c r="G93" s="10">
        <v>0</v>
      </c>
      <c r="H93" s="10">
        <v>0</v>
      </c>
      <c r="I93" s="10">
        <v>12513370</v>
      </c>
    </row>
    <row r="94" spans="2:9" ht="24.75" customHeight="1" x14ac:dyDescent="0.25">
      <c r="B94" s="150"/>
      <c r="C94" s="93"/>
      <c r="D94" s="79"/>
      <c r="E94" s="11">
        <v>2023</v>
      </c>
      <c r="F94" s="10">
        <f t="shared" si="17"/>
        <v>12165780</v>
      </c>
      <c r="G94" s="10">
        <v>0</v>
      </c>
      <c r="H94" s="10">
        <v>0</v>
      </c>
      <c r="I94" s="10">
        <v>12165780</v>
      </c>
    </row>
    <row r="95" spans="2:9" ht="24" customHeight="1" x14ac:dyDescent="0.25">
      <c r="B95" s="150"/>
      <c r="C95" s="93"/>
      <c r="D95" s="80"/>
      <c r="E95" s="11">
        <v>2024</v>
      </c>
      <c r="F95" s="10">
        <f t="shared" si="17"/>
        <v>16128345</v>
      </c>
      <c r="G95" s="10">
        <v>0</v>
      </c>
      <c r="H95" s="10">
        <v>0</v>
      </c>
      <c r="I95" s="10">
        <v>16128345</v>
      </c>
    </row>
    <row r="96" spans="2:9" ht="24" customHeight="1" x14ac:dyDescent="0.25">
      <c r="B96" s="70"/>
      <c r="C96" s="93"/>
      <c r="D96" s="34" t="s">
        <v>14</v>
      </c>
      <c r="E96" s="9" t="s">
        <v>21</v>
      </c>
      <c r="F96" s="10">
        <f t="shared" si="17"/>
        <v>106263251</v>
      </c>
      <c r="G96" s="10">
        <f>G97+G98+G99+G100+G101+G102</f>
        <v>0</v>
      </c>
      <c r="H96" s="10">
        <f>H97+H98+H99+H100+H101+H102</f>
        <v>92449000</v>
      </c>
      <c r="I96" s="10">
        <f>I97+I98+I99+I100+I101+I102</f>
        <v>13814251</v>
      </c>
    </row>
    <row r="97" spans="2:9" ht="23.25" customHeight="1" x14ac:dyDescent="0.25">
      <c r="B97" s="70"/>
      <c r="C97" s="93"/>
      <c r="D97" s="79"/>
      <c r="E97" s="11">
        <v>2019</v>
      </c>
      <c r="F97" s="10">
        <f t="shared" si="17"/>
        <v>106263251</v>
      </c>
      <c r="G97" s="10">
        <v>0</v>
      </c>
      <c r="H97" s="10">
        <v>92449000</v>
      </c>
      <c r="I97" s="10">
        <v>13814251</v>
      </c>
    </row>
    <row r="98" spans="2:9" ht="24" customHeight="1" x14ac:dyDescent="0.25">
      <c r="B98" s="70"/>
      <c r="C98" s="93"/>
      <c r="D98" s="79"/>
      <c r="E98" s="11">
        <v>2020</v>
      </c>
      <c r="F98" s="10">
        <f t="shared" si="17"/>
        <v>0</v>
      </c>
      <c r="G98" s="10">
        <v>0</v>
      </c>
      <c r="H98" s="10">
        <v>0</v>
      </c>
      <c r="I98" s="10">
        <v>0</v>
      </c>
    </row>
    <row r="99" spans="2:9" ht="25.5" customHeight="1" x14ac:dyDescent="0.25">
      <c r="B99" s="70"/>
      <c r="C99" s="93"/>
      <c r="D99" s="79"/>
      <c r="E99" s="11">
        <v>2021</v>
      </c>
      <c r="F99" s="10">
        <f t="shared" si="17"/>
        <v>0</v>
      </c>
      <c r="G99" s="10">
        <v>0</v>
      </c>
      <c r="H99" s="10">
        <v>0</v>
      </c>
      <c r="I99" s="10">
        <v>0</v>
      </c>
    </row>
    <row r="100" spans="2:9" ht="22.5" customHeight="1" x14ac:dyDescent="0.25">
      <c r="B100" s="70"/>
      <c r="C100" s="93"/>
      <c r="D100" s="79"/>
      <c r="E100" s="11">
        <v>2022</v>
      </c>
      <c r="F100" s="10">
        <f t="shared" si="17"/>
        <v>0</v>
      </c>
      <c r="G100" s="10">
        <v>0</v>
      </c>
      <c r="H100" s="10">
        <v>0</v>
      </c>
      <c r="I100" s="10">
        <v>0</v>
      </c>
    </row>
    <row r="101" spans="2:9" ht="24" customHeight="1" x14ac:dyDescent="0.25">
      <c r="B101" s="70"/>
      <c r="C101" s="93"/>
      <c r="D101" s="79"/>
      <c r="E101" s="11">
        <v>2023</v>
      </c>
      <c r="F101" s="10">
        <f t="shared" si="17"/>
        <v>0</v>
      </c>
      <c r="G101" s="10">
        <v>0</v>
      </c>
      <c r="H101" s="10">
        <v>0</v>
      </c>
      <c r="I101" s="10">
        <v>0</v>
      </c>
    </row>
    <row r="102" spans="2:9" ht="29.25" customHeight="1" x14ac:dyDescent="0.25">
      <c r="B102" s="71"/>
      <c r="C102" s="94"/>
      <c r="D102" s="80"/>
      <c r="E102" s="11">
        <v>2024</v>
      </c>
      <c r="F102" s="10">
        <f t="shared" si="17"/>
        <v>0</v>
      </c>
      <c r="G102" s="10">
        <v>0</v>
      </c>
      <c r="H102" s="10">
        <v>0</v>
      </c>
      <c r="I102" s="10">
        <v>0</v>
      </c>
    </row>
    <row r="103" spans="2:9" ht="25.5" customHeight="1" x14ac:dyDescent="0.25">
      <c r="B103" s="38" t="s">
        <v>3</v>
      </c>
      <c r="C103" s="137"/>
      <c r="D103" s="137"/>
      <c r="E103" s="9" t="s">
        <v>21</v>
      </c>
      <c r="F103" s="10">
        <f>G103+H103+I103</f>
        <v>711582099.52999997</v>
      </c>
      <c r="G103" s="10">
        <f>G104+G105+G106+G107+G108+G109</f>
        <v>471185400</v>
      </c>
      <c r="H103" s="10">
        <f>H104+H105+H106+H107+H108+H109</f>
        <v>117449000</v>
      </c>
      <c r="I103" s="10">
        <f>I104+I105+I106+I107+I108+I109</f>
        <v>122947699.53</v>
      </c>
    </row>
    <row r="104" spans="2:9" ht="25.5" customHeight="1" x14ac:dyDescent="0.25">
      <c r="B104" s="138"/>
      <c r="C104" s="139"/>
      <c r="D104" s="139"/>
      <c r="E104" s="11">
        <v>2019</v>
      </c>
      <c r="F104" s="10">
        <f t="shared" si="17"/>
        <v>171687251</v>
      </c>
      <c r="G104" s="10">
        <f>G90+G97</f>
        <v>56918800</v>
      </c>
      <c r="H104" s="10">
        <f t="shared" ref="H104" si="18">H90+H97</f>
        <v>92449000</v>
      </c>
      <c r="I104" s="10">
        <f>I90+I97</f>
        <v>22319451</v>
      </c>
    </row>
    <row r="105" spans="2:9" ht="26.25" customHeight="1" x14ac:dyDescent="0.25">
      <c r="B105" s="138"/>
      <c r="C105" s="139"/>
      <c r="D105" s="139"/>
      <c r="E105" s="11">
        <v>2020</v>
      </c>
      <c r="F105" s="10">
        <f t="shared" si="17"/>
        <v>237571781.5</v>
      </c>
      <c r="G105" s="10">
        <f t="shared" ref="G105:H105" si="19">G91+G98</f>
        <v>206687400</v>
      </c>
      <c r="H105" s="10">
        <f t="shared" si="19"/>
        <v>0</v>
      </c>
      <c r="I105" s="10">
        <f>I91+I98</f>
        <v>30884381.5</v>
      </c>
    </row>
    <row r="106" spans="2:9" ht="26.25" customHeight="1" x14ac:dyDescent="0.25">
      <c r="B106" s="138"/>
      <c r="C106" s="139"/>
      <c r="D106" s="139"/>
      <c r="E106" s="11">
        <v>2021</v>
      </c>
      <c r="F106" s="10">
        <f t="shared" si="17"/>
        <v>261515572.03</v>
      </c>
      <c r="G106" s="10">
        <f t="shared" ref="G106" si="20">G92+G99</f>
        <v>207579200</v>
      </c>
      <c r="H106" s="10">
        <f>H85+H92+H99</f>
        <v>25000000</v>
      </c>
      <c r="I106" s="10">
        <f>I85+I92+I99</f>
        <v>28936372.030000001</v>
      </c>
    </row>
    <row r="107" spans="2:9" ht="26.25" customHeight="1" x14ac:dyDescent="0.25">
      <c r="B107" s="138"/>
      <c r="C107" s="139"/>
      <c r="D107" s="139"/>
      <c r="E107" s="11">
        <v>2022</v>
      </c>
      <c r="F107" s="10">
        <f t="shared" si="17"/>
        <v>12513370</v>
      </c>
      <c r="G107" s="10">
        <f t="shared" ref="G107:H107" si="21">G93+G100</f>
        <v>0</v>
      </c>
      <c r="H107" s="10">
        <f t="shared" si="21"/>
        <v>0</v>
      </c>
      <c r="I107" s="10">
        <f>I93+I100</f>
        <v>12513370</v>
      </c>
    </row>
    <row r="108" spans="2:9" ht="25.5" customHeight="1" x14ac:dyDescent="0.25">
      <c r="B108" s="138"/>
      <c r="C108" s="139"/>
      <c r="D108" s="139"/>
      <c r="E108" s="11">
        <v>2023</v>
      </c>
      <c r="F108" s="10">
        <f t="shared" si="17"/>
        <v>12165780</v>
      </c>
      <c r="G108" s="10">
        <f t="shared" ref="G108:I108" si="22">G94+G101</f>
        <v>0</v>
      </c>
      <c r="H108" s="10">
        <f t="shared" si="22"/>
        <v>0</v>
      </c>
      <c r="I108" s="10">
        <f t="shared" si="22"/>
        <v>12165780</v>
      </c>
    </row>
    <row r="109" spans="2:9" ht="24.75" customHeight="1" x14ac:dyDescent="0.25">
      <c r="B109" s="140"/>
      <c r="C109" s="141"/>
      <c r="D109" s="141"/>
      <c r="E109" s="11">
        <v>2024</v>
      </c>
      <c r="F109" s="10">
        <f t="shared" si="17"/>
        <v>16128345</v>
      </c>
      <c r="G109" s="10">
        <f t="shared" ref="G109:I109" si="23">G95+G102</f>
        <v>0</v>
      </c>
      <c r="H109" s="10">
        <f t="shared" si="23"/>
        <v>0</v>
      </c>
      <c r="I109" s="10">
        <f t="shared" si="23"/>
        <v>16128345</v>
      </c>
    </row>
    <row r="110" spans="2:9" ht="26.25" customHeight="1" x14ac:dyDescent="0.25">
      <c r="B110" s="7">
        <v>4</v>
      </c>
      <c r="C110" s="145" t="s">
        <v>6</v>
      </c>
      <c r="D110" s="148"/>
      <c r="E110" s="148"/>
      <c r="F110" s="148"/>
      <c r="G110" s="148"/>
      <c r="H110" s="148"/>
      <c r="I110" s="149"/>
    </row>
    <row r="111" spans="2:9" ht="26.25" customHeight="1" x14ac:dyDescent="0.25">
      <c r="B111" s="95">
        <v>1</v>
      </c>
      <c r="C111" s="92" t="s">
        <v>4</v>
      </c>
      <c r="D111" s="77" t="s">
        <v>15</v>
      </c>
      <c r="E111" s="9" t="s">
        <v>21</v>
      </c>
      <c r="F111" s="10">
        <f>G111+H111+I111</f>
        <v>504425.07</v>
      </c>
      <c r="G111" s="10">
        <f>G112+G113+G114+G115+G116+G117</f>
        <v>0</v>
      </c>
      <c r="H111" s="10">
        <f t="shared" ref="H111:I111" si="24">H112+H113+H114+H115+H116+H117</f>
        <v>331907.83</v>
      </c>
      <c r="I111" s="10">
        <f t="shared" si="24"/>
        <v>172517.24</v>
      </c>
    </row>
    <row r="112" spans="2:9" ht="24" customHeight="1" x14ac:dyDescent="0.25">
      <c r="B112" s="96"/>
      <c r="C112" s="93"/>
      <c r="D112" s="78"/>
      <c r="E112" s="11">
        <v>2019</v>
      </c>
      <c r="F112" s="10">
        <f>G112+H112+I112</f>
        <v>504425.07</v>
      </c>
      <c r="G112" s="10">
        <v>0</v>
      </c>
      <c r="H112" s="10">
        <v>331907.83</v>
      </c>
      <c r="I112" s="10">
        <v>172517.24</v>
      </c>
    </row>
    <row r="113" spans="2:9" ht="23.25" customHeight="1" x14ac:dyDescent="0.25">
      <c r="B113" s="96"/>
      <c r="C113" s="93"/>
      <c r="D113" s="78"/>
      <c r="E113" s="11">
        <v>2020</v>
      </c>
      <c r="F113" s="10">
        <f>G113+H113+I113</f>
        <v>0</v>
      </c>
      <c r="G113" s="10">
        <v>0</v>
      </c>
      <c r="H113" s="10">
        <v>0</v>
      </c>
      <c r="I113" s="10">
        <v>0</v>
      </c>
    </row>
    <row r="114" spans="2:9" ht="27" customHeight="1" x14ac:dyDescent="0.25">
      <c r="B114" s="96"/>
      <c r="C114" s="93"/>
      <c r="D114" s="78"/>
      <c r="E114" s="11">
        <v>2021</v>
      </c>
      <c r="F114" s="10">
        <f t="shared" ref="F114:F124" si="25">G114+H114+I114</f>
        <v>0</v>
      </c>
      <c r="G114" s="10">
        <v>0</v>
      </c>
      <c r="H114" s="10">
        <v>0</v>
      </c>
      <c r="I114" s="10">
        <v>0</v>
      </c>
    </row>
    <row r="115" spans="2:9" ht="24.75" customHeight="1" x14ac:dyDescent="0.25">
      <c r="B115" s="96"/>
      <c r="C115" s="93"/>
      <c r="D115" s="78"/>
      <c r="E115" s="11">
        <v>2022</v>
      </c>
      <c r="F115" s="10">
        <f t="shared" si="25"/>
        <v>0</v>
      </c>
      <c r="G115" s="10">
        <v>0</v>
      </c>
      <c r="H115" s="10">
        <v>0</v>
      </c>
      <c r="I115" s="10">
        <v>0</v>
      </c>
    </row>
    <row r="116" spans="2:9" ht="25.5" customHeight="1" x14ac:dyDescent="0.25">
      <c r="B116" s="96"/>
      <c r="C116" s="93"/>
      <c r="D116" s="78"/>
      <c r="E116" s="11">
        <v>2023</v>
      </c>
      <c r="F116" s="10">
        <f t="shared" si="25"/>
        <v>0</v>
      </c>
      <c r="G116" s="10">
        <v>0</v>
      </c>
      <c r="H116" s="10">
        <v>0</v>
      </c>
      <c r="I116" s="10">
        <v>0</v>
      </c>
    </row>
    <row r="117" spans="2:9" ht="24" customHeight="1" x14ac:dyDescent="0.25">
      <c r="B117" s="96"/>
      <c r="C117" s="93"/>
      <c r="D117" s="78"/>
      <c r="E117" s="11">
        <v>2024</v>
      </c>
      <c r="F117" s="10">
        <f>G117+H117+I117</f>
        <v>0</v>
      </c>
      <c r="G117" s="10">
        <v>0</v>
      </c>
      <c r="H117" s="10">
        <v>0</v>
      </c>
      <c r="I117" s="10">
        <v>0</v>
      </c>
    </row>
    <row r="118" spans="2:9" ht="24" customHeight="1" x14ac:dyDescent="0.25">
      <c r="B118" s="96"/>
      <c r="C118" s="93"/>
      <c r="D118" s="49" t="s">
        <v>56</v>
      </c>
      <c r="E118" s="11" t="s">
        <v>21</v>
      </c>
      <c r="F118" s="10">
        <f t="shared" si="25"/>
        <v>2328914.25</v>
      </c>
      <c r="G118" s="10">
        <f>G119+G120+G121+G122+G123+G124</f>
        <v>0</v>
      </c>
      <c r="H118" s="10">
        <f t="shared" ref="H118:I118" si="26">H119+H120+H121+H122+H123+H124</f>
        <v>2096022.82</v>
      </c>
      <c r="I118" s="10">
        <f t="shared" si="26"/>
        <v>232891.43</v>
      </c>
    </row>
    <row r="119" spans="2:9" ht="24" customHeight="1" x14ac:dyDescent="0.25">
      <c r="B119" s="96"/>
      <c r="C119" s="93"/>
      <c r="D119" s="50"/>
      <c r="E119" s="11">
        <v>2019</v>
      </c>
      <c r="F119" s="10">
        <f t="shared" si="25"/>
        <v>0</v>
      </c>
      <c r="G119" s="10">
        <v>0</v>
      </c>
      <c r="H119" s="10">
        <v>0</v>
      </c>
      <c r="I119" s="10">
        <v>0</v>
      </c>
    </row>
    <row r="120" spans="2:9" ht="24" customHeight="1" x14ac:dyDescent="0.25">
      <c r="B120" s="96"/>
      <c r="C120" s="93"/>
      <c r="D120" s="50"/>
      <c r="E120" s="11">
        <v>2020</v>
      </c>
      <c r="F120" s="10">
        <f t="shared" si="25"/>
        <v>0</v>
      </c>
      <c r="G120" s="10">
        <v>0</v>
      </c>
      <c r="H120" s="10">
        <v>0</v>
      </c>
      <c r="I120" s="10">
        <v>0</v>
      </c>
    </row>
    <row r="121" spans="2:9" ht="24" customHeight="1" x14ac:dyDescent="0.25">
      <c r="B121" s="96"/>
      <c r="C121" s="93"/>
      <c r="D121" s="50"/>
      <c r="E121" s="11">
        <v>2021</v>
      </c>
      <c r="F121" s="10">
        <f t="shared" si="25"/>
        <v>2328914.25</v>
      </c>
      <c r="G121" s="10">
        <v>0</v>
      </c>
      <c r="H121" s="19">
        <v>2096022.82</v>
      </c>
      <c r="I121" s="19">
        <v>232891.43</v>
      </c>
    </row>
    <row r="122" spans="2:9" ht="24" customHeight="1" x14ac:dyDescent="0.25">
      <c r="B122" s="96"/>
      <c r="C122" s="93"/>
      <c r="D122" s="50"/>
      <c r="E122" s="11">
        <v>2022</v>
      </c>
      <c r="F122" s="10">
        <f t="shared" si="25"/>
        <v>0</v>
      </c>
      <c r="G122" s="10">
        <v>0</v>
      </c>
      <c r="H122" s="10">
        <v>0</v>
      </c>
      <c r="I122" s="10">
        <v>0</v>
      </c>
    </row>
    <row r="123" spans="2:9" ht="24" customHeight="1" x14ac:dyDescent="0.25">
      <c r="B123" s="96"/>
      <c r="C123" s="93"/>
      <c r="D123" s="50"/>
      <c r="E123" s="11">
        <v>2023</v>
      </c>
      <c r="F123" s="10">
        <f t="shared" si="25"/>
        <v>0</v>
      </c>
      <c r="G123" s="10">
        <v>0</v>
      </c>
      <c r="H123" s="10">
        <v>0</v>
      </c>
      <c r="I123" s="10">
        <v>0</v>
      </c>
    </row>
    <row r="124" spans="2:9" ht="24" customHeight="1" x14ac:dyDescent="0.25">
      <c r="B124" s="96"/>
      <c r="C124" s="93"/>
      <c r="D124" s="51"/>
      <c r="E124" s="11">
        <v>2024</v>
      </c>
      <c r="F124" s="10">
        <f t="shared" si="25"/>
        <v>0</v>
      </c>
      <c r="G124" s="10">
        <v>0</v>
      </c>
      <c r="H124" s="10">
        <v>0</v>
      </c>
      <c r="I124" s="10">
        <v>0</v>
      </c>
    </row>
    <row r="125" spans="2:9" ht="24" customHeight="1" x14ac:dyDescent="0.25">
      <c r="B125" s="96"/>
      <c r="C125" s="93"/>
      <c r="D125" s="89" t="s">
        <v>39</v>
      </c>
      <c r="E125" s="11" t="s">
        <v>21</v>
      </c>
      <c r="F125" s="10">
        <f t="shared" ref="F125:F130" si="27">G125+H125+I125</f>
        <v>11019845.199999999</v>
      </c>
      <c r="G125" s="10">
        <f>G126+G127+G128+G129+G130+G131</f>
        <v>0</v>
      </c>
      <c r="H125" s="10">
        <f t="shared" ref="H125:I125" si="28">H126+H127+H128+H129+H130+H131</f>
        <v>9917842.9399999995</v>
      </c>
      <c r="I125" s="10">
        <f t="shared" si="28"/>
        <v>1102002.26</v>
      </c>
    </row>
    <row r="126" spans="2:9" ht="24" customHeight="1" x14ac:dyDescent="0.25">
      <c r="B126" s="96"/>
      <c r="C126" s="93"/>
      <c r="D126" s="90"/>
      <c r="E126" s="11">
        <v>2019</v>
      </c>
      <c r="F126" s="10">
        <f t="shared" si="27"/>
        <v>0</v>
      </c>
      <c r="G126" s="10">
        <v>0</v>
      </c>
      <c r="H126" s="10">
        <v>0</v>
      </c>
      <c r="I126" s="10">
        <v>0</v>
      </c>
    </row>
    <row r="127" spans="2:9" ht="28.5" customHeight="1" x14ac:dyDescent="0.25">
      <c r="B127" s="96"/>
      <c r="C127" s="93"/>
      <c r="D127" s="90"/>
      <c r="E127" s="11">
        <v>2020</v>
      </c>
      <c r="F127" s="10">
        <f t="shared" si="27"/>
        <v>9855433.9199999999</v>
      </c>
      <c r="G127" s="10">
        <v>0</v>
      </c>
      <c r="H127" s="19">
        <v>8869872.7899999991</v>
      </c>
      <c r="I127" s="19">
        <v>985561.13</v>
      </c>
    </row>
    <row r="128" spans="2:9" ht="24" customHeight="1" x14ac:dyDescent="0.25">
      <c r="B128" s="96"/>
      <c r="C128" s="93"/>
      <c r="D128" s="90"/>
      <c r="E128" s="11">
        <v>2021</v>
      </c>
      <c r="F128" s="10">
        <f t="shared" si="27"/>
        <v>1164411.28</v>
      </c>
      <c r="G128" s="10">
        <v>0</v>
      </c>
      <c r="H128" s="10">
        <v>1047970.15</v>
      </c>
      <c r="I128" s="10">
        <v>116441.13</v>
      </c>
    </row>
    <row r="129" spans="2:9" ht="24" customHeight="1" x14ac:dyDescent="0.25">
      <c r="B129" s="96"/>
      <c r="C129" s="93"/>
      <c r="D129" s="90"/>
      <c r="E129" s="11">
        <v>2022</v>
      </c>
      <c r="F129" s="10">
        <f t="shared" si="27"/>
        <v>0</v>
      </c>
      <c r="G129" s="10">
        <v>0</v>
      </c>
      <c r="H129" s="10">
        <v>0</v>
      </c>
      <c r="I129" s="10">
        <v>0</v>
      </c>
    </row>
    <row r="130" spans="2:9" ht="24" customHeight="1" x14ac:dyDescent="0.25">
      <c r="B130" s="96"/>
      <c r="C130" s="93"/>
      <c r="D130" s="90"/>
      <c r="E130" s="11">
        <v>2023</v>
      </c>
      <c r="F130" s="10">
        <f t="shared" si="27"/>
        <v>0</v>
      </c>
      <c r="G130" s="10">
        <v>0</v>
      </c>
      <c r="H130" s="10">
        <v>0</v>
      </c>
      <c r="I130" s="10">
        <v>0</v>
      </c>
    </row>
    <row r="131" spans="2:9" ht="24" customHeight="1" x14ac:dyDescent="0.25">
      <c r="B131" s="96"/>
      <c r="C131" s="93"/>
      <c r="D131" s="91"/>
      <c r="E131" s="11">
        <v>2024</v>
      </c>
      <c r="F131" s="10">
        <f>G131+H131+I131</f>
        <v>0</v>
      </c>
      <c r="G131" s="10">
        <v>0</v>
      </c>
      <c r="H131" s="10">
        <v>0</v>
      </c>
      <c r="I131" s="10">
        <v>0</v>
      </c>
    </row>
    <row r="132" spans="2:9" ht="24" customHeight="1" x14ac:dyDescent="0.25">
      <c r="B132" s="96"/>
      <c r="C132" s="93"/>
      <c r="D132" s="89" t="s">
        <v>16</v>
      </c>
      <c r="E132" s="11" t="s">
        <v>21</v>
      </c>
      <c r="F132" s="10">
        <f t="shared" ref="F132:F193" si="29">G132+H132+I132</f>
        <v>583800</v>
      </c>
      <c r="G132" s="10">
        <f>G133+G134+G135+G136+G137+G138</f>
        <v>0</v>
      </c>
      <c r="H132" s="10">
        <f t="shared" ref="H132:I132" si="30">H133+H134+H135+H136+H137+H138</f>
        <v>507905.98</v>
      </c>
      <c r="I132" s="10">
        <f t="shared" si="30"/>
        <v>75894.02</v>
      </c>
    </row>
    <row r="133" spans="2:9" ht="24" customHeight="1" x14ac:dyDescent="0.25">
      <c r="B133" s="96"/>
      <c r="C133" s="93"/>
      <c r="D133" s="90"/>
      <c r="E133" s="11">
        <v>2019</v>
      </c>
      <c r="F133" s="10">
        <f t="shared" si="29"/>
        <v>583800</v>
      </c>
      <c r="G133" s="10">
        <v>0</v>
      </c>
      <c r="H133" s="10">
        <v>507905.98</v>
      </c>
      <c r="I133" s="10">
        <v>75894.02</v>
      </c>
    </row>
    <row r="134" spans="2:9" ht="24" customHeight="1" x14ac:dyDescent="0.25">
      <c r="B134" s="96"/>
      <c r="C134" s="93"/>
      <c r="D134" s="90"/>
      <c r="E134" s="11">
        <v>2020</v>
      </c>
      <c r="F134" s="10">
        <f t="shared" si="29"/>
        <v>0</v>
      </c>
      <c r="G134" s="10">
        <v>0</v>
      </c>
      <c r="H134" s="10">
        <v>0</v>
      </c>
      <c r="I134" s="10">
        <v>0</v>
      </c>
    </row>
    <row r="135" spans="2:9" ht="24" customHeight="1" x14ac:dyDescent="0.25">
      <c r="B135" s="96"/>
      <c r="C135" s="93"/>
      <c r="D135" s="90"/>
      <c r="E135" s="11">
        <v>2021</v>
      </c>
      <c r="F135" s="10">
        <f t="shared" si="29"/>
        <v>0</v>
      </c>
      <c r="G135" s="10">
        <v>0</v>
      </c>
      <c r="H135" s="10">
        <v>0</v>
      </c>
      <c r="I135" s="10">
        <v>0</v>
      </c>
    </row>
    <row r="136" spans="2:9" ht="24" customHeight="1" x14ac:dyDescent="0.25">
      <c r="B136" s="96"/>
      <c r="C136" s="93"/>
      <c r="D136" s="90"/>
      <c r="E136" s="11">
        <v>2022</v>
      </c>
      <c r="F136" s="10">
        <f t="shared" si="29"/>
        <v>0</v>
      </c>
      <c r="G136" s="10">
        <v>0</v>
      </c>
      <c r="H136" s="10">
        <v>0</v>
      </c>
      <c r="I136" s="10">
        <v>0</v>
      </c>
    </row>
    <row r="137" spans="2:9" ht="24" customHeight="1" x14ac:dyDescent="0.25">
      <c r="B137" s="96"/>
      <c r="C137" s="93"/>
      <c r="D137" s="90"/>
      <c r="E137" s="11">
        <v>2023</v>
      </c>
      <c r="F137" s="10">
        <f t="shared" si="29"/>
        <v>0</v>
      </c>
      <c r="G137" s="10">
        <v>0</v>
      </c>
      <c r="H137" s="10">
        <v>0</v>
      </c>
      <c r="I137" s="10">
        <v>0</v>
      </c>
    </row>
    <row r="138" spans="2:9" ht="24" customHeight="1" x14ac:dyDescent="0.25">
      <c r="B138" s="96"/>
      <c r="C138" s="93"/>
      <c r="D138" s="91"/>
      <c r="E138" s="11">
        <v>2024</v>
      </c>
      <c r="F138" s="10">
        <f t="shared" si="29"/>
        <v>0</v>
      </c>
      <c r="G138" s="10">
        <v>0</v>
      </c>
      <c r="H138" s="10">
        <v>0</v>
      </c>
      <c r="I138" s="10">
        <v>0</v>
      </c>
    </row>
    <row r="139" spans="2:9" ht="24" customHeight="1" x14ac:dyDescent="0.25">
      <c r="B139" s="96"/>
      <c r="C139" s="93"/>
      <c r="D139" s="89" t="s">
        <v>17</v>
      </c>
      <c r="E139" s="11" t="s">
        <v>21</v>
      </c>
      <c r="F139" s="10">
        <f t="shared" si="29"/>
        <v>9618835</v>
      </c>
      <c r="G139" s="10">
        <f>G140+G141+G142+G143+G144+G145</f>
        <v>0</v>
      </c>
      <c r="H139" s="10">
        <f t="shared" ref="H139:I139" si="31">H140+H141+H142+H143+H144+H145</f>
        <v>8368386.1200000001</v>
      </c>
      <c r="I139" s="10">
        <f t="shared" si="31"/>
        <v>1250448.8799999999</v>
      </c>
    </row>
    <row r="140" spans="2:9" ht="24" customHeight="1" x14ac:dyDescent="0.25">
      <c r="B140" s="96"/>
      <c r="C140" s="93"/>
      <c r="D140" s="90"/>
      <c r="E140" s="11">
        <v>2019</v>
      </c>
      <c r="F140" s="10">
        <f t="shared" si="29"/>
        <v>9618835</v>
      </c>
      <c r="G140" s="10">
        <v>0</v>
      </c>
      <c r="H140" s="10">
        <v>8368386.1200000001</v>
      </c>
      <c r="I140" s="10">
        <v>1250448.8799999999</v>
      </c>
    </row>
    <row r="141" spans="2:9" ht="24" customHeight="1" x14ac:dyDescent="0.25">
      <c r="B141" s="96"/>
      <c r="C141" s="93"/>
      <c r="D141" s="90"/>
      <c r="E141" s="11">
        <v>2020</v>
      </c>
      <c r="F141" s="10">
        <f t="shared" si="29"/>
        <v>0</v>
      </c>
      <c r="G141" s="10">
        <v>0</v>
      </c>
      <c r="H141" s="10">
        <v>0</v>
      </c>
      <c r="I141" s="10">
        <v>0</v>
      </c>
    </row>
    <row r="142" spans="2:9" ht="24" customHeight="1" x14ac:dyDescent="0.25">
      <c r="B142" s="96"/>
      <c r="C142" s="93"/>
      <c r="D142" s="90"/>
      <c r="E142" s="11">
        <v>2021</v>
      </c>
      <c r="F142" s="10">
        <f t="shared" si="29"/>
        <v>0</v>
      </c>
      <c r="G142" s="10">
        <v>0</v>
      </c>
      <c r="H142" s="10">
        <v>0</v>
      </c>
      <c r="I142" s="10">
        <v>0</v>
      </c>
    </row>
    <row r="143" spans="2:9" ht="24" customHeight="1" x14ac:dyDescent="0.25">
      <c r="B143" s="96"/>
      <c r="C143" s="93"/>
      <c r="D143" s="90"/>
      <c r="E143" s="11">
        <v>2022</v>
      </c>
      <c r="F143" s="10">
        <f t="shared" si="29"/>
        <v>0</v>
      </c>
      <c r="G143" s="10">
        <v>0</v>
      </c>
      <c r="H143" s="10">
        <v>0</v>
      </c>
      <c r="I143" s="10">
        <v>0</v>
      </c>
    </row>
    <row r="144" spans="2:9" ht="24" customHeight="1" x14ac:dyDescent="0.25">
      <c r="B144" s="96"/>
      <c r="C144" s="93"/>
      <c r="D144" s="90"/>
      <c r="E144" s="11">
        <v>2023</v>
      </c>
      <c r="F144" s="10">
        <f t="shared" si="29"/>
        <v>0</v>
      </c>
      <c r="G144" s="10">
        <v>0</v>
      </c>
      <c r="H144" s="10">
        <v>0</v>
      </c>
      <c r="I144" s="10">
        <v>0</v>
      </c>
    </row>
    <row r="145" spans="2:9" ht="24" customHeight="1" x14ac:dyDescent="0.25">
      <c r="B145" s="96"/>
      <c r="C145" s="93"/>
      <c r="D145" s="91"/>
      <c r="E145" s="11">
        <v>2024</v>
      </c>
      <c r="F145" s="10">
        <f t="shared" si="29"/>
        <v>0</v>
      </c>
      <c r="G145" s="10">
        <v>0</v>
      </c>
      <c r="H145" s="10">
        <v>0</v>
      </c>
      <c r="I145" s="10">
        <v>0</v>
      </c>
    </row>
    <row r="146" spans="2:9" ht="24" customHeight="1" x14ac:dyDescent="0.25">
      <c r="B146" s="96"/>
      <c r="C146" s="93"/>
      <c r="D146" s="77" t="s">
        <v>20</v>
      </c>
      <c r="E146" s="11" t="s">
        <v>21</v>
      </c>
      <c r="F146" s="10">
        <f t="shared" si="29"/>
        <v>46200</v>
      </c>
      <c r="G146" s="10">
        <f>G147+G148+G149+G150+G151+G152</f>
        <v>0</v>
      </c>
      <c r="H146" s="10">
        <f t="shared" ref="H146:I146" si="32">H147+H148+H149+H150+H151+H152</f>
        <v>40194</v>
      </c>
      <c r="I146" s="10">
        <f t="shared" si="32"/>
        <v>6006</v>
      </c>
    </row>
    <row r="147" spans="2:9" ht="27" customHeight="1" x14ac:dyDescent="0.25">
      <c r="B147" s="96"/>
      <c r="C147" s="93"/>
      <c r="D147" s="78"/>
      <c r="E147" s="11">
        <v>2019</v>
      </c>
      <c r="F147" s="10">
        <f t="shared" si="29"/>
        <v>46200</v>
      </c>
      <c r="G147" s="10">
        <v>0</v>
      </c>
      <c r="H147" s="10">
        <v>40194</v>
      </c>
      <c r="I147" s="10">
        <v>6006</v>
      </c>
    </row>
    <row r="148" spans="2:9" ht="27.75" customHeight="1" x14ac:dyDescent="0.25">
      <c r="B148" s="96"/>
      <c r="C148" s="93"/>
      <c r="D148" s="78"/>
      <c r="E148" s="11">
        <v>2020</v>
      </c>
      <c r="F148" s="10">
        <f t="shared" si="29"/>
        <v>0</v>
      </c>
      <c r="G148" s="10">
        <v>0</v>
      </c>
      <c r="H148" s="10">
        <v>0</v>
      </c>
      <c r="I148" s="10">
        <v>0</v>
      </c>
    </row>
    <row r="149" spans="2:9" ht="25.5" customHeight="1" x14ac:dyDescent="0.25">
      <c r="B149" s="96"/>
      <c r="C149" s="93"/>
      <c r="D149" s="78"/>
      <c r="E149" s="11">
        <v>2021</v>
      </c>
      <c r="F149" s="10">
        <f t="shared" si="29"/>
        <v>0</v>
      </c>
      <c r="G149" s="10">
        <v>0</v>
      </c>
      <c r="H149" s="10">
        <v>0</v>
      </c>
      <c r="I149" s="10">
        <v>0</v>
      </c>
    </row>
    <row r="150" spans="2:9" ht="26.25" customHeight="1" x14ac:dyDescent="0.25">
      <c r="B150" s="96"/>
      <c r="C150" s="93"/>
      <c r="D150" s="78"/>
      <c r="E150" s="11">
        <v>2022</v>
      </c>
      <c r="F150" s="10">
        <f t="shared" si="29"/>
        <v>0</v>
      </c>
      <c r="G150" s="10">
        <v>0</v>
      </c>
      <c r="H150" s="10">
        <v>0</v>
      </c>
      <c r="I150" s="10">
        <v>0</v>
      </c>
    </row>
    <row r="151" spans="2:9" ht="24" customHeight="1" x14ac:dyDescent="0.25">
      <c r="B151" s="96"/>
      <c r="C151" s="93"/>
      <c r="D151" s="78"/>
      <c r="E151" s="11">
        <v>2023</v>
      </c>
      <c r="F151" s="10">
        <f t="shared" si="29"/>
        <v>0</v>
      </c>
      <c r="G151" s="10">
        <v>0</v>
      </c>
      <c r="H151" s="10">
        <v>0</v>
      </c>
      <c r="I151" s="10">
        <v>0</v>
      </c>
    </row>
    <row r="152" spans="2:9" ht="24" customHeight="1" x14ac:dyDescent="0.25">
      <c r="B152" s="96"/>
      <c r="C152" s="93"/>
      <c r="D152" s="78"/>
      <c r="E152" s="11">
        <v>2024</v>
      </c>
      <c r="F152" s="10">
        <f t="shared" si="29"/>
        <v>0</v>
      </c>
      <c r="G152" s="10">
        <v>0</v>
      </c>
      <c r="H152" s="10">
        <v>0</v>
      </c>
      <c r="I152" s="10">
        <v>0</v>
      </c>
    </row>
    <row r="153" spans="2:9" ht="24" customHeight="1" x14ac:dyDescent="0.25">
      <c r="B153" s="96"/>
      <c r="C153" s="93"/>
      <c r="D153" s="47" t="s">
        <v>33</v>
      </c>
      <c r="E153" s="11" t="s">
        <v>21</v>
      </c>
      <c r="F153" s="10">
        <f t="shared" si="29"/>
        <v>1952552.52</v>
      </c>
      <c r="G153" s="10">
        <f>G154+G155+G156+G157+G158+G159</f>
        <v>0</v>
      </c>
      <c r="H153" s="10">
        <f t="shared" ref="H153:I153" si="33">H154+H155+H156+H157+H158+H159</f>
        <v>1757293.75</v>
      </c>
      <c r="I153" s="10">
        <f t="shared" si="33"/>
        <v>195258.77</v>
      </c>
    </row>
    <row r="154" spans="2:9" ht="24" customHeight="1" x14ac:dyDescent="0.25">
      <c r="B154" s="96"/>
      <c r="C154" s="93"/>
      <c r="D154" s="48"/>
      <c r="E154" s="11">
        <v>2019</v>
      </c>
      <c r="F154" s="10">
        <f t="shared" si="29"/>
        <v>0</v>
      </c>
      <c r="G154" s="10">
        <v>0</v>
      </c>
      <c r="H154" s="10">
        <v>0</v>
      </c>
      <c r="I154" s="10">
        <v>0</v>
      </c>
    </row>
    <row r="155" spans="2:9" ht="24" customHeight="1" x14ac:dyDescent="0.25">
      <c r="B155" s="96"/>
      <c r="C155" s="93"/>
      <c r="D155" s="48"/>
      <c r="E155" s="11">
        <v>2020</v>
      </c>
      <c r="F155" s="10">
        <f t="shared" si="29"/>
        <v>1952552.52</v>
      </c>
      <c r="G155" s="10">
        <v>0</v>
      </c>
      <c r="H155" s="10">
        <v>1757293.75</v>
      </c>
      <c r="I155" s="10">
        <v>195258.77</v>
      </c>
    </row>
    <row r="156" spans="2:9" ht="24" customHeight="1" x14ac:dyDescent="0.25">
      <c r="B156" s="96"/>
      <c r="C156" s="93"/>
      <c r="D156" s="48"/>
      <c r="E156" s="11">
        <v>2021</v>
      </c>
      <c r="F156" s="10">
        <f t="shared" si="29"/>
        <v>0</v>
      </c>
      <c r="G156" s="10">
        <v>0</v>
      </c>
      <c r="H156" s="10">
        <v>0</v>
      </c>
      <c r="I156" s="10">
        <v>0</v>
      </c>
    </row>
    <row r="157" spans="2:9" ht="24" customHeight="1" x14ac:dyDescent="0.25">
      <c r="B157" s="96"/>
      <c r="C157" s="93"/>
      <c r="D157" s="48"/>
      <c r="E157" s="11">
        <v>2022</v>
      </c>
      <c r="F157" s="10">
        <f t="shared" si="29"/>
        <v>0</v>
      </c>
      <c r="G157" s="10">
        <v>0</v>
      </c>
      <c r="H157" s="10">
        <v>0</v>
      </c>
      <c r="I157" s="10">
        <v>0</v>
      </c>
    </row>
    <row r="158" spans="2:9" ht="24" customHeight="1" x14ac:dyDescent="0.25">
      <c r="B158" s="96"/>
      <c r="C158" s="93"/>
      <c r="D158" s="48"/>
      <c r="E158" s="11">
        <v>2023</v>
      </c>
      <c r="F158" s="10">
        <f t="shared" si="29"/>
        <v>0</v>
      </c>
      <c r="G158" s="10">
        <v>0</v>
      </c>
      <c r="H158" s="10">
        <v>0</v>
      </c>
      <c r="I158" s="10">
        <v>0</v>
      </c>
    </row>
    <row r="159" spans="2:9" ht="24" customHeight="1" x14ac:dyDescent="0.25">
      <c r="B159" s="96"/>
      <c r="C159" s="93"/>
      <c r="D159" s="48"/>
      <c r="E159" s="11">
        <v>2024</v>
      </c>
      <c r="F159" s="10">
        <f t="shared" si="29"/>
        <v>0</v>
      </c>
      <c r="G159" s="10">
        <v>0</v>
      </c>
      <c r="H159" s="10">
        <v>0</v>
      </c>
      <c r="I159" s="10">
        <v>0</v>
      </c>
    </row>
    <row r="160" spans="2:9" ht="24" customHeight="1" x14ac:dyDescent="0.25">
      <c r="B160" s="96"/>
      <c r="C160" s="93"/>
      <c r="D160" s="47" t="s">
        <v>34</v>
      </c>
      <c r="E160" s="11" t="s">
        <v>21</v>
      </c>
      <c r="F160" s="10">
        <f t="shared" si="29"/>
        <v>679795.79</v>
      </c>
      <c r="G160" s="10">
        <f>G161+G162+G163+G164+G165+G166</f>
        <v>0</v>
      </c>
      <c r="H160" s="10">
        <f t="shared" ref="H160:I160" si="34">H161+H162+H163+H164+H165+H166</f>
        <v>611814.99</v>
      </c>
      <c r="I160" s="10">
        <f t="shared" si="34"/>
        <v>67980.800000000003</v>
      </c>
    </row>
    <row r="161" spans="2:9" ht="24" customHeight="1" x14ac:dyDescent="0.25">
      <c r="B161" s="96"/>
      <c r="C161" s="93"/>
      <c r="D161" s="48"/>
      <c r="E161" s="11">
        <v>2019</v>
      </c>
      <c r="F161" s="10">
        <f t="shared" si="29"/>
        <v>0</v>
      </c>
      <c r="G161" s="10">
        <v>0</v>
      </c>
      <c r="H161" s="10">
        <v>0</v>
      </c>
      <c r="I161" s="10">
        <v>0</v>
      </c>
    </row>
    <row r="162" spans="2:9" ht="24" customHeight="1" x14ac:dyDescent="0.25">
      <c r="B162" s="96"/>
      <c r="C162" s="93"/>
      <c r="D162" s="48"/>
      <c r="E162" s="11">
        <v>2020</v>
      </c>
      <c r="F162" s="10">
        <f t="shared" si="29"/>
        <v>679795.79</v>
      </c>
      <c r="G162" s="10">
        <v>0</v>
      </c>
      <c r="H162" s="10">
        <v>611814.99</v>
      </c>
      <c r="I162" s="10">
        <v>67980.800000000003</v>
      </c>
    </row>
    <row r="163" spans="2:9" ht="24" customHeight="1" x14ac:dyDescent="0.25">
      <c r="B163" s="96"/>
      <c r="C163" s="93"/>
      <c r="D163" s="48"/>
      <c r="E163" s="11">
        <v>2021</v>
      </c>
      <c r="F163" s="10">
        <f t="shared" si="29"/>
        <v>0</v>
      </c>
      <c r="G163" s="10">
        <v>0</v>
      </c>
      <c r="H163" s="10">
        <v>0</v>
      </c>
      <c r="I163" s="10">
        <v>0</v>
      </c>
    </row>
    <row r="164" spans="2:9" ht="24" customHeight="1" x14ac:dyDescent="0.25">
      <c r="B164" s="96"/>
      <c r="C164" s="93"/>
      <c r="D164" s="48"/>
      <c r="E164" s="11">
        <v>2022</v>
      </c>
      <c r="F164" s="10">
        <f t="shared" si="29"/>
        <v>0</v>
      </c>
      <c r="G164" s="10">
        <v>0</v>
      </c>
      <c r="H164" s="10">
        <v>0</v>
      </c>
      <c r="I164" s="10">
        <v>0</v>
      </c>
    </row>
    <row r="165" spans="2:9" ht="24" customHeight="1" x14ac:dyDescent="0.25">
      <c r="B165" s="96"/>
      <c r="C165" s="93"/>
      <c r="D165" s="48"/>
      <c r="E165" s="11">
        <v>2023</v>
      </c>
      <c r="F165" s="10">
        <f t="shared" si="29"/>
        <v>0</v>
      </c>
      <c r="G165" s="10">
        <v>0</v>
      </c>
      <c r="H165" s="10">
        <v>0</v>
      </c>
      <c r="I165" s="10">
        <v>0</v>
      </c>
    </row>
    <row r="166" spans="2:9" ht="24" customHeight="1" x14ac:dyDescent="0.25">
      <c r="B166" s="96"/>
      <c r="C166" s="93"/>
      <c r="D166" s="48"/>
      <c r="E166" s="11">
        <v>2024</v>
      </c>
      <c r="F166" s="10">
        <f t="shared" si="29"/>
        <v>0</v>
      </c>
      <c r="G166" s="10">
        <v>0</v>
      </c>
      <c r="H166" s="10">
        <v>0</v>
      </c>
      <c r="I166" s="10">
        <v>0</v>
      </c>
    </row>
    <row r="167" spans="2:9" ht="24" customHeight="1" x14ac:dyDescent="0.25">
      <c r="B167" s="96"/>
      <c r="C167" s="93"/>
      <c r="D167" s="47" t="s">
        <v>36</v>
      </c>
      <c r="E167" s="11" t="s">
        <v>21</v>
      </c>
      <c r="F167" s="10">
        <f t="shared" si="29"/>
        <v>1464979.01</v>
      </c>
      <c r="G167" s="10">
        <f>G168+G169+G170+G171+G172+G173</f>
        <v>0</v>
      </c>
      <c r="H167" s="10">
        <f t="shared" ref="H167:I167" si="35">H168+H169+H170+H171+H172+H173</f>
        <v>1318478.47</v>
      </c>
      <c r="I167" s="10">
        <f t="shared" si="35"/>
        <v>146500.54</v>
      </c>
    </row>
    <row r="168" spans="2:9" ht="27.75" customHeight="1" x14ac:dyDescent="0.25">
      <c r="B168" s="96"/>
      <c r="C168" s="93"/>
      <c r="D168" s="48"/>
      <c r="E168" s="11">
        <v>2019</v>
      </c>
      <c r="F168" s="10">
        <f t="shared" si="29"/>
        <v>0</v>
      </c>
      <c r="G168" s="10">
        <v>0</v>
      </c>
      <c r="H168" s="10">
        <v>0</v>
      </c>
      <c r="I168" s="10">
        <v>0</v>
      </c>
    </row>
    <row r="169" spans="2:9" ht="24" customHeight="1" x14ac:dyDescent="0.25">
      <c r="B169" s="96"/>
      <c r="C169" s="93"/>
      <c r="D169" s="48"/>
      <c r="E169" s="11">
        <v>2020</v>
      </c>
      <c r="F169" s="10">
        <f t="shared" si="29"/>
        <v>1464979.01</v>
      </c>
      <c r="G169" s="10">
        <v>0</v>
      </c>
      <c r="H169" s="10">
        <v>1318478.47</v>
      </c>
      <c r="I169" s="10">
        <v>146500.54</v>
      </c>
    </row>
    <row r="170" spans="2:9" ht="24" customHeight="1" x14ac:dyDescent="0.25">
      <c r="B170" s="96"/>
      <c r="C170" s="93"/>
      <c r="D170" s="48"/>
      <c r="E170" s="11">
        <v>2021</v>
      </c>
      <c r="F170" s="10">
        <f t="shared" si="29"/>
        <v>0</v>
      </c>
      <c r="G170" s="10">
        <v>0</v>
      </c>
      <c r="H170" s="10">
        <v>0</v>
      </c>
      <c r="I170" s="10">
        <v>0</v>
      </c>
    </row>
    <row r="171" spans="2:9" ht="24" customHeight="1" x14ac:dyDescent="0.25">
      <c r="B171" s="96"/>
      <c r="C171" s="93"/>
      <c r="D171" s="48"/>
      <c r="E171" s="11">
        <v>2022</v>
      </c>
      <c r="F171" s="10">
        <f t="shared" si="29"/>
        <v>0</v>
      </c>
      <c r="G171" s="10">
        <v>0</v>
      </c>
      <c r="H171" s="10">
        <v>0</v>
      </c>
      <c r="I171" s="10">
        <v>0</v>
      </c>
    </row>
    <row r="172" spans="2:9" ht="24" customHeight="1" x14ac:dyDescent="0.25">
      <c r="B172" s="96"/>
      <c r="C172" s="93"/>
      <c r="D172" s="48"/>
      <c r="E172" s="11">
        <v>2023</v>
      </c>
      <c r="F172" s="10">
        <f t="shared" si="29"/>
        <v>0</v>
      </c>
      <c r="G172" s="10">
        <v>0</v>
      </c>
      <c r="H172" s="10">
        <v>0</v>
      </c>
      <c r="I172" s="10">
        <v>0</v>
      </c>
    </row>
    <row r="173" spans="2:9" ht="24" customHeight="1" x14ac:dyDescent="0.25">
      <c r="B173" s="96"/>
      <c r="C173" s="93"/>
      <c r="D173" s="48"/>
      <c r="E173" s="11">
        <v>2024</v>
      </c>
      <c r="F173" s="10">
        <f t="shared" si="29"/>
        <v>0</v>
      </c>
      <c r="G173" s="10">
        <v>0</v>
      </c>
      <c r="H173" s="10">
        <v>0</v>
      </c>
      <c r="I173" s="10">
        <v>0</v>
      </c>
    </row>
    <row r="174" spans="2:9" ht="24" customHeight="1" x14ac:dyDescent="0.25">
      <c r="B174" s="96"/>
      <c r="C174" s="93"/>
      <c r="D174" s="47" t="s">
        <v>37</v>
      </c>
      <c r="E174" s="11" t="s">
        <v>21</v>
      </c>
      <c r="F174" s="10">
        <f t="shared" si="29"/>
        <v>1004781.11</v>
      </c>
      <c r="G174" s="10">
        <f>G175+G176+G177+G178+G179+G180</f>
        <v>0</v>
      </c>
      <c r="H174" s="10">
        <f t="shared" ref="H174:I174" si="36">H175+H176+H177+H178+H179+H180</f>
        <v>904301.19</v>
      </c>
      <c r="I174" s="10">
        <f t="shared" si="36"/>
        <v>100479.92</v>
      </c>
    </row>
    <row r="175" spans="2:9" ht="24" customHeight="1" x14ac:dyDescent="0.25">
      <c r="B175" s="96"/>
      <c r="C175" s="93"/>
      <c r="D175" s="48"/>
      <c r="E175" s="11">
        <v>2019</v>
      </c>
      <c r="F175" s="10">
        <f t="shared" si="29"/>
        <v>0</v>
      </c>
      <c r="G175" s="10">
        <v>0</v>
      </c>
      <c r="H175" s="10">
        <v>0</v>
      </c>
      <c r="I175" s="10">
        <v>0</v>
      </c>
    </row>
    <row r="176" spans="2:9" ht="24" customHeight="1" x14ac:dyDescent="0.25">
      <c r="B176" s="96"/>
      <c r="C176" s="93"/>
      <c r="D176" s="48"/>
      <c r="E176" s="11">
        <v>2020</v>
      </c>
      <c r="F176" s="10">
        <f t="shared" si="29"/>
        <v>1004781.11</v>
      </c>
      <c r="G176" s="10">
        <v>0</v>
      </c>
      <c r="H176" s="10">
        <v>904301.19</v>
      </c>
      <c r="I176" s="10">
        <v>100479.92</v>
      </c>
    </row>
    <row r="177" spans="2:9" ht="24" customHeight="1" x14ac:dyDescent="0.25">
      <c r="B177" s="96"/>
      <c r="C177" s="93"/>
      <c r="D177" s="48"/>
      <c r="E177" s="11">
        <v>2021</v>
      </c>
      <c r="F177" s="10">
        <f t="shared" si="29"/>
        <v>0</v>
      </c>
      <c r="G177" s="10">
        <v>0</v>
      </c>
      <c r="H177" s="10">
        <v>0</v>
      </c>
      <c r="I177" s="10">
        <v>0</v>
      </c>
    </row>
    <row r="178" spans="2:9" ht="24" customHeight="1" x14ac:dyDescent="0.25">
      <c r="B178" s="96"/>
      <c r="C178" s="93"/>
      <c r="D178" s="48"/>
      <c r="E178" s="11">
        <v>2022</v>
      </c>
      <c r="F178" s="10">
        <f t="shared" si="29"/>
        <v>0</v>
      </c>
      <c r="G178" s="10">
        <v>0</v>
      </c>
      <c r="H178" s="10">
        <v>0</v>
      </c>
      <c r="I178" s="10">
        <v>0</v>
      </c>
    </row>
    <row r="179" spans="2:9" ht="24" customHeight="1" x14ac:dyDescent="0.25">
      <c r="B179" s="96"/>
      <c r="C179" s="93"/>
      <c r="D179" s="48"/>
      <c r="E179" s="11">
        <v>2023</v>
      </c>
      <c r="F179" s="10">
        <f t="shared" si="29"/>
        <v>0</v>
      </c>
      <c r="G179" s="10">
        <v>0</v>
      </c>
      <c r="H179" s="10">
        <v>0</v>
      </c>
      <c r="I179" s="10">
        <v>0</v>
      </c>
    </row>
    <row r="180" spans="2:9" ht="24" customHeight="1" x14ac:dyDescent="0.25">
      <c r="B180" s="96"/>
      <c r="C180" s="93"/>
      <c r="D180" s="48"/>
      <c r="E180" s="11">
        <v>2024</v>
      </c>
      <c r="F180" s="10">
        <f t="shared" si="29"/>
        <v>0</v>
      </c>
      <c r="G180" s="10">
        <v>0</v>
      </c>
      <c r="H180" s="10">
        <v>0</v>
      </c>
      <c r="I180" s="10">
        <v>0</v>
      </c>
    </row>
    <row r="181" spans="2:9" ht="24" customHeight="1" x14ac:dyDescent="0.25">
      <c r="B181" s="96"/>
      <c r="C181" s="93"/>
      <c r="D181" s="47" t="s">
        <v>38</v>
      </c>
      <c r="E181" s="11" t="s">
        <v>21</v>
      </c>
      <c r="F181" s="10">
        <f t="shared" si="29"/>
        <v>495351.65</v>
      </c>
      <c r="G181" s="10">
        <f>G182+G183+G184+G185+G186+G187</f>
        <v>0</v>
      </c>
      <c r="H181" s="10">
        <f t="shared" ref="H181:I181" si="37">H182+H183+H184+H185+H186+H187</f>
        <v>445815.59</v>
      </c>
      <c r="I181" s="10">
        <f t="shared" si="37"/>
        <v>49536.06</v>
      </c>
    </row>
    <row r="182" spans="2:9" ht="24" customHeight="1" x14ac:dyDescent="0.25">
      <c r="B182" s="96"/>
      <c r="C182" s="93"/>
      <c r="D182" s="48"/>
      <c r="E182" s="11">
        <v>2019</v>
      </c>
      <c r="F182" s="10">
        <f t="shared" si="29"/>
        <v>0</v>
      </c>
      <c r="G182" s="10">
        <v>0</v>
      </c>
      <c r="H182" s="10">
        <v>0</v>
      </c>
      <c r="I182" s="10">
        <v>0</v>
      </c>
    </row>
    <row r="183" spans="2:9" ht="24" customHeight="1" x14ac:dyDescent="0.25">
      <c r="B183" s="96"/>
      <c r="C183" s="93"/>
      <c r="D183" s="48"/>
      <c r="E183" s="11">
        <v>2020</v>
      </c>
      <c r="F183" s="10">
        <f t="shared" si="29"/>
        <v>495351.65</v>
      </c>
      <c r="G183" s="10">
        <v>0</v>
      </c>
      <c r="H183" s="10">
        <v>445815.59</v>
      </c>
      <c r="I183" s="10">
        <v>49536.06</v>
      </c>
    </row>
    <row r="184" spans="2:9" ht="24" customHeight="1" x14ac:dyDescent="0.25">
      <c r="B184" s="96"/>
      <c r="C184" s="93"/>
      <c r="D184" s="48"/>
      <c r="E184" s="11">
        <v>2021</v>
      </c>
      <c r="F184" s="10">
        <f t="shared" si="29"/>
        <v>0</v>
      </c>
      <c r="G184" s="10">
        <v>0</v>
      </c>
      <c r="H184" s="10">
        <v>0</v>
      </c>
      <c r="I184" s="10">
        <v>0</v>
      </c>
    </row>
    <row r="185" spans="2:9" ht="24" customHeight="1" x14ac:dyDescent="0.25">
      <c r="B185" s="96"/>
      <c r="C185" s="93"/>
      <c r="D185" s="48"/>
      <c r="E185" s="11">
        <v>2022</v>
      </c>
      <c r="F185" s="10">
        <f t="shared" si="29"/>
        <v>0</v>
      </c>
      <c r="G185" s="10">
        <v>0</v>
      </c>
      <c r="H185" s="10">
        <v>0</v>
      </c>
      <c r="I185" s="10">
        <v>0</v>
      </c>
    </row>
    <row r="186" spans="2:9" ht="24" customHeight="1" x14ac:dyDescent="0.25">
      <c r="B186" s="96"/>
      <c r="C186" s="93"/>
      <c r="D186" s="48"/>
      <c r="E186" s="11">
        <v>2023</v>
      </c>
      <c r="F186" s="10">
        <f t="shared" si="29"/>
        <v>0</v>
      </c>
      <c r="G186" s="10">
        <v>0</v>
      </c>
      <c r="H186" s="10">
        <v>0</v>
      </c>
      <c r="I186" s="10">
        <v>0</v>
      </c>
    </row>
    <row r="187" spans="2:9" ht="24" customHeight="1" x14ac:dyDescent="0.25">
      <c r="B187" s="96"/>
      <c r="C187" s="93"/>
      <c r="D187" s="48"/>
      <c r="E187" s="11">
        <v>2024</v>
      </c>
      <c r="F187" s="10">
        <f t="shared" si="29"/>
        <v>0</v>
      </c>
      <c r="G187" s="10">
        <v>0</v>
      </c>
      <c r="H187" s="10">
        <v>0</v>
      </c>
      <c r="I187" s="10">
        <v>0</v>
      </c>
    </row>
    <row r="188" spans="2:9" ht="24" customHeight="1" x14ac:dyDescent="0.25">
      <c r="B188" s="96"/>
      <c r="C188" s="93"/>
      <c r="D188" s="47" t="s">
        <v>35</v>
      </c>
      <c r="E188" s="11" t="s">
        <v>21</v>
      </c>
      <c r="F188" s="10">
        <f t="shared" si="29"/>
        <v>1213806</v>
      </c>
      <c r="G188" s="10">
        <f>G189+G190+G191+G192+G193+G194</f>
        <v>0</v>
      </c>
      <c r="H188" s="10">
        <f t="shared" ref="H188:I188" si="38">H189+H190+H191+H192+H193+H194</f>
        <v>1092423.22</v>
      </c>
      <c r="I188" s="10">
        <f t="shared" si="38"/>
        <v>121382.78</v>
      </c>
    </row>
    <row r="189" spans="2:9" ht="24" customHeight="1" x14ac:dyDescent="0.25">
      <c r="B189" s="96"/>
      <c r="C189" s="93"/>
      <c r="D189" s="48"/>
      <c r="E189" s="11">
        <v>2019</v>
      </c>
      <c r="F189" s="10">
        <f t="shared" si="29"/>
        <v>0</v>
      </c>
      <c r="G189" s="10">
        <v>0</v>
      </c>
      <c r="H189" s="10">
        <v>0</v>
      </c>
      <c r="I189" s="10">
        <v>0</v>
      </c>
    </row>
    <row r="190" spans="2:9" ht="29.25" customHeight="1" x14ac:dyDescent="0.25">
      <c r="B190" s="96"/>
      <c r="C190" s="93"/>
      <c r="D190" s="48"/>
      <c r="E190" s="11">
        <v>2020</v>
      </c>
      <c r="F190" s="10">
        <f t="shared" si="29"/>
        <v>1213806</v>
      </c>
      <c r="G190" s="10">
        <v>0</v>
      </c>
      <c r="H190" s="10">
        <v>1092423.22</v>
      </c>
      <c r="I190" s="10">
        <v>121382.78</v>
      </c>
    </row>
    <row r="191" spans="2:9" ht="24" customHeight="1" x14ac:dyDescent="0.25">
      <c r="B191" s="96"/>
      <c r="C191" s="93"/>
      <c r="D191" s="48"/>
      <c r="E191" s="11">
        <v>2021</v>
      </c>
      <c r="F191" s="10">
        <f t="shared" si="29"/>
        <v>0</v>
      </c>
      <c r="G191" s="10">
        <v>0</v>
      </c>
      <c r="H191" s="10">
        <v>0</v>
      </c>
      <c r="I191" s="10">
        <v>0</v>
      </c>
    </row>
    <row r="192" spans="2:9" ht="24" customHeight="1" x14ac:dyDescent="0.25">
      <c r="B192" s="96"/>
      <c r="C192" s="93"/>
      <c r="D192" s="48"/>
      <c r="E192" s="11">
        <v>2022</v>
      </c>
      <c r="F192" s="10">
        <f t="shared" si="29"/>
        <v>0</v>
      </c>
      <c r="G192" s="10">
        <v>0</v>
      </c>
      <c r="H192" s="10">
        <v>0</v>
      </c>
      <c r="I192" s="10">
        <v>0</v>
      </c>
    </row>
    <row r="193" spans="2:11" ht="24" customHeight="1" x14ac:dyDescent="0.25">
      <c r="B193" s="96"/>
      <c r="C193" s="93"/>
      <c r="D193" s="48"/>
      <c r="E193" s="11">
        <v>2023</v>
      </c>
      <c r="F193" s="10">
        <f t="shared" si="29"/>
        <v>0</v>
      </c>
      <c r="G193" s="10">
        <v>0</v>
      </c>
      <c r="H193" s="10">
        <v>0</v>
      </c>
      <c r="I193" s="10">
        <v>0</v>
      </c>
    </row>
    <row r="194" spans="2:11" ht="24" customHeight="1" x14ac:dyDescent="0.25">
      <c r="B194" s="96"/>
      <c r="C194" s="93"/>
      <c r="D194" s="48"/>
      <c r="E194" s="11">
        <v>2024</v>
      </c>
      <c r="F194" s="10">
        <f>G194+H194+I194</f>
        <v>0</v>
      </c>
      <c r="G194" s="10">
        <v>0</v>
      </c>
      <c r="H194" s="10">
        <v>0</v>
      </c>
      <c r="I194" s="10">
        <v>0</v>
      </c>
    </row>
    <row r="195" spans="2:11" ht="24" customHeight="1" x14ac:dyDescent="0.25">
      <c r="B195" s="96"/>
      <c r="C195" s="93"/>
      <c r="D195" s="98" t="s">
        <v>62</v>
      </c>
      <c r="E195" s="11" t="s">
        <v>21</v>
      </c>
      <c r="F195" s="10">
        <f t="shared" ref="F195:F201" si="39">G195+H195+I195</f>
        <v>323006.41000000003</v>
      </c>
      <c r="G195" s="10">
        <f>G196+G197+G198+G199+G200+G201</f>
        <v>0</v>
      </c>
      <c r="H195" s="10">
        <f t="shared" ref="H195:I195" si="40">H196+H197+H198+H199+H200+H201</f>
        <v>290705.77</v>
      </c>
      <c r="I195" s="10">
        <f t="shared" si="40"/>
        <v>32300.639999999999</v>
      </c>
    </row>
    <row r="196" spans="2:11" ht="24" customHeight="1" x14ac:dyDescent="0.25">
      <c r="B196" s="96"/>
      <c r="C196" s="93"/>
      <c r="D196" s="99"/>
      <c r="E196" s="11">
        <v>2019</v>
      </c>
      <c r="F196" s="10">
        <f t="shared" si="39"/>
        <v>0</v>
      </c>
      <c r="G196" s="10">
        <v>0</v>
      </c>
      <c r="H196" s="10">
        <v>0</v>
      </c>
      <c r="I196" s="10">
        <v>0</v>
      </c>
    </row>
    <row r="197" spans="2:11" ht="24" customHeight="1" x14ac:dyDescent="0.25">
      <c r="B197" s="96"/>
      <c r="C197" s="93"/>
      <c r="D197" s="99"/>
      <c r="E197" s="11">
        <v>2020</v>
      </c>
      <c r="F197" s="10">
        <f t="shared" si="39"/>
        <v>0</v>
      </c>
      <c r="G197" s="10">
        <v>0</v>
      </c>
      <c r="H197" s="10">
        <v>0</v>
      </c>
      <c r="I197" s="10">
        <v>0</v>
      </c>
    </row>
    <row r="198" spans="2:11" ht="24" customHeight="1" x14ac:dyDescent="0.25">
      <c r="B198" s="96"/>
      <c r="C198" s="93"/>
      <c r="D198" s="99"/>
      <c r="E198" s="11">
        <v>2021</v>
      </c>
      <c r="F198" s="10">
        <f t="shared" si="39"/>
        <v>323006.41000000003</v>
      </c>
      <c r="G198" s="10">
        <v>0</v>
      </c>
      <c r="H198" s="10">
        <v>290705.77</v>
      </c>
      <c r="I198" s="10">
        <v>32300.639999999999</v>
      </c>
    </row>
    <row r="199" spans="2:11" ht="24" customHeight="1" x14ac:dyDescent="0.25">
      <c r="B199" s="96"/>
      <c r="C199" s="93"/>
      <c r="D199" s="99"/>
      <c r="E199" s="11">
        <v>2022</v>
      </c>
      <c r="F199" s="10">
        <f t="shared" si="39"/>
        <v>0</v>
      </c>
      <c r="G199" s="10">
        <v>0</v>
      </c>
      <c r="H199" s="10">
        <v>0</v>
      </c>
      <c r="I199" s="10">
        <v>0</v>
      </c>
    </row>
    <row r="200" spans="2:11" ht="24" customHeight="1" x14ac:dyDescent="0.25">
      <c r="B200" s="96"/>
      <c r="C200" s="93"/>
      <c r="D200" s="99"/>
      <c r="E200" s="11">
        <v>2023</v>
      </c>
      <c r="F200" s="10">
        <f t="shared" si="39"/>
        <v>0</v>
      </c>
      <c r="G200" s="10">
        <v>0</v>
      </c>
      <c r="H200" s="10">
        <v>0</v>
      </c>
      <c r="I200" s="10">
        <v>0</v>
      </c>
    </row>
    <row r="201" spans="2:11" ht="24" customHeight="1" x14ac:dyDescent="0.25">
      <c r="B201" s="97"/>
      <c r="C201" s="94"/>
      <c r="D201" s="100"/>
      <c r="E201" s="11">
        <v>2024</v>
      </c>
      <c r="F201" s="10">
        <f t="shared" si="39"/>
        <v>0</v>
      </c>
      <c r="G201" s="10">
        <v>0</v>
      </c>
      <c r="H201" s="10">
        <v>0</v>
      </c>
      <c r="I201" s="10">
        <v>0</v>
      </c>
    </row>
    <row r="202" spans="2:11" ht="24" customHeight="1" x14ac:dyDescent="0.25">
      <c r="B202" s="103" t="s">
        <v>3</v>
      </c>
      <c r="C202" s="104"/>
      <c r="D202" s="104"/>
      <c r="E202" s="23" t="s">
        <v>21</v>
      </c>
      <c r="F202" s="19">
        <f>G202+H202+I202</f>
        <v>56236292.010000005</v>
      </c>
      <c r="G202" s="19">
        <f>G203+G204+G205+G206+G207+G208</f>
        <v>0</v>
      </c>
      <c r="H202" s="19">
        <f>H203+H204+H205+H206+H207+H208</f>
        <v>52683092.670000002</v>
      </c>
      <c r="I202" s="19">
        <f>I203+I204+I205+I206+I207+I208</f>
        <v>3553199.34</v>
      </c>
    </row>
    <row r="203" spans="2:11" ht="24" customHeight="1" x14ac:dyDescent="0.25">
      <c r="B203" s="105"/>
      <c r="C203" s="106"/>
      <c r="D203" s="106"/>
      <c r="E203" s="22">
        <v>2019</v>
      </c>
      <c r="F203" s="19">
        <f>G203+H203+I203</f>
        <v>10753260.07</v>
      </c>
      <c r="G203" s="19">
        <f>G112</f>
        <v>0</v>
      </c>
      <c r="H203" s="19">
        <f>H112+H126+H133+H140+H147+H154+H161+H168+H175+H182+H189</f>
        <v>9248393.9299999997</v>
      </c>
      <c r="I203" s="19">
        <f>I112+I126+I133+I140+I147+I154+I161+I168+I175+I182+I189</f>
        <v>1504866.14</v>
      </c>
    </row>
    <row r="204" spans="2:11" ht="24" customHeight="1" x14ac:dyDescent="0.25">
      <c r="B204" s="105"/>
      <c r="C204" s="106"/>
      <c r="D204" s="106"/>
      <c r="E204" s="22">
        <v>2020</v>
      </c>
      <c r="F204" s="19">
        <f>G204+H204+I204</f>
        <v>41666700</v>
      </c>
      <c r="G204" s="19">
        <v>0</v>
      </c>
      <c r="H204" s="19">
        <f>H106+H113+H127+H134+H141+H148+H155+H162+H169+H176+H183+H190</f>
        <v>40000000</v>
      </c>
      <c r="I204" s="19">
        <f>I113+I127+I134+I141+I148+I155+I162+I169+I176+I183+I190</f>
        <v>1666700</v>
      </c>
      <c r="K204" s="28" t="s">
        <v>54</v>
      </c>
    </row>
    <row r="205" spans="2:11" ht="24" customHeight="1" x14ac:dyDescent="0.25">
      <c r="B205" s="105"/>
      <c r="C205" s="106"/>
      <c r="D205" s="106"/>
      <c r="E205" s="22">
        <v>2021</v>
      </c>
      <c r="F205" s="19">
        <f t="shared" ref="F205:F208" si="41">G205+H205+I205</f>
        <v>3816331.9400000004</v>
      </c>
      <c r="G205" s="19">
        <f>G107+G114</f>
        <v>0</v>
      </c>
      <c r="H205" s="19">
        <f>H114+H121+H128+H135+H142+H149+H156+H163+H170+H177+H184+H191+H198</f>
        <v>3434698.74</v>
      </c>
      <c r="I205" s="19">
        <f>I114+I121+I128+I135+I142+I149+I156+I163+I170+I177+I184+I191+I198</f>
        <v>381633.2</v>
      </c>
    </row>
    <row r="206" spans="2:11" ht="24" customHeight="1" x14ac:dyDescent="0.25">
      <c r="B206" s="105"/>
      <c r="C206" s="106"/>
      <c r="D206" s="106"/>
      <c r="E206" s="22">
        <v>2022</v>
      </c>
      <c r="F206" s="19">
        <f t="shared" si="41"/>
        <v>0</v>
      </c>
      <c r="G206" s="19">
        <f>G108+G115</f>
        <v>0</v>
      </c>
      <c r="H206" s="19">
        <f>H108+H115</f>
        <v>0</v>
      </c>
      <c r="I206" s="19">
        <v>0</v>
      </c>
    </row>
    <row r="207" spans="2:11" ht="24" customHeight="1" x14ac:dyDescent="0.25">
      <c r="B207" s="105"/>
      <c r="C207" s="106"/>
      <c r="D207" s="106"/>
      <c r="E207" s="22">
        <v>2023</v>
      </c>
      <c r="F207" s="19">
        <f t="shared" si="41"/>
        <v>0</v>
      </c>
      <c r="G207" s="19">
        <f>G109+G116</f>
        <v>0</v>
      </c>
      <c r="H207" s="19">
        <f>H109+H116</f>
        <v>0</v>
      </c>
      <c r="I207" s="19">
        <v>0</v>
      </c>
    </row>
    <row r="208" spans="2:11" ht="24" customHeight="1" x14ac:dyDescent="0.25">
      <c r="B208" s="107"/>
      <c r="C208" s="108"/>
      <c r="D208" s="108"/>
      <c r="E208" s="22">
        <v>2024</v>
      </c>
      <c r="F208" s="19">
        <f t="shared" si="41"/>
        <v>0</v>
      </c>
      <c r="G208" s="19">
        <f>G110+G117</f>
        <v>0</v>
      </c>
      <c r="H208" s="19">
        <f>H110+H117</f>
        <v>0</v>
      </c>
      <c r="I208" s="19">
        <f>I110+I117</f>
        <v>0</v>
      </c>
    </row>
    <row r="209" spans="2:10" ht="24" customHeight="1" x14ac:dyDescent="0.25">
      <c r="B209" s="132" t="s">
        <v>51</v>
      </c>
      <c r="C209" s="81"/>
      <c r="D209" s="82"/>
      <c r="E209" s="23" t="s">
        <v>21</v>
      </c>
      <c r="F209" s="19">
        <f>G209+H209+I209</f>
        <v>877950</v>
      </c>
      <c r="G209" s="19">
        <f>G210+G211+G212+G213+G214+G215</f>
        <v>0</v>
      </c>
      <c r="H209" s="19">
        <f t="shared" ref="H209:I209" si="42">H210+H211+H212+H213+H214+H215</f>
        <v>780400</v>
      </c>
      <c r="I209" s="19">
        <f t="shared" si="42"/>
        <v>97550</v>
      </c>
    </row>
    <row r="210" spans="2:10" ht="24" customHeight="1" x14ac:dyDescent="0.25">
      <c r="B210" s="83"/>
      <c r="C210" s="133"/>
      <c r="D210" s="85"/>
      <c r="E210" s="22">
        <v>2019</v>
      </c>
      <c r="F210" s="19">
        <f t="shared" ref="F210:F215" si="43">G210+H210+I210</f>
        <v>0</v>
      </c>
      <c r="G210" s="19">
        <v>0</v>
      </c>
      <c r="H210" s="19">
        <v>0</v>
      </c>
      <c r="I210" s="19">
        <v>0</v>
      </c>
    </row>
    <row r="211" spans="2:10" ht="24" customHeight="1" x14ac:dyDescent="0.25">
      <c r="B211" s="83"/>
      <c r="C211" s="133"/>
      <c r="D211" s="85"/>
      <c r="E211" s="22">
        <v>2020</v>
      </c>
      <c r="F211" s="19">
        <f t="shared" si="43"/>
        <v>0</v>
      </c>
      <c r="G211" s="19">
        <v>0</v>
      </c>
      <c r="H211" s="19">
        <v>0</v>
      </c>
      <c r="I211" s="19">
        <v>0</v>
      </c>
    </row>
    <row r="212" spans="2:10" ht="24" customHeight="1" x14ac:dyDescent="0.25">
      <c r="B212" s="83"/>
      <c r="C212" s="133"/>
      <c r="D212" s="85"/>
      <c r="E212" s="22">
        <v>2021</v>
      </c>
      <c r="F212" s="19">
        <f t="shared" si="43"/>
        <v>877950</v>
      </c>
      <c r="G212" s="19">
        <v>0</v>
      </c>
      <c r="H212" s="19">
        <f>H27</f>
        <v>780400</v>
      </c>
      <c r="I212" s="19">
        <f>I27</f>
        <v>97550</v>
      </c>
    </row>
    <row r="213" spans="2:10" ht="24" customHeight="1" x14ac:dyDescent="0.25">
      <c r="B213" s="83"/>
      <c r="C213" s="133"/>
      <c r="D213" s="85"/>
      <c r="E213" s="22">
        <v>2022</v>
      </c>
      <c r="F213" s="19">
        <f t="shared" si="43"/>
        <v>0</v>
      </c>
      <c r="G213" s="19">
        <v>0</v>
      </c>
      <c r="H213" s="19">
        <v>0</v>
      </c>
      <c r="I213" s="19">
        <v>0</v>
      </c>
    </row>
    <row r="214" spans="2:10" ht="24" customHeight="1" x14ac:dyDescent="0.25">
      <c r="B214" s="83"/>
      <c r="C214" s="133"/>
      <c r="D214" s="85"/>
      <c r="E214" s="22">
        <v>2023</v>
      </c>
      <c r="F214" s="19">
        <f t="shared" si="43"/>
        <v>0</v>
      </c>
      <c r="G214" s="19">
        <v>0</v>
      </c>
      <c r="H214" s="19">
        <v>0</v>
      </c>
      <c r="I214" s="19">
        <v>0</v>
      </c>
    </row>
    <row r="215" spans="2:10" ht="24" customHeight="1" x14ac:dyDescent="0.25">
      <c r="B215" s="86"/>
      <c r="C215" s="87"/>
      <c r="D215" s="88"/>
      <c r="E215" s="22">
        <v>2024</v>
      </c>
      <c r="F215" s="19">
        <f t="shared" si="43"/>
        <v>0</v>
      </c>
      <c r="G215" s="19">
        <v>0</v>
      </c>
      <c r="H215" s="19">
        <v>0</v>
      </c>
      <c r="I215" s="19">
        <v>0</v>
      </c>
    </row>
    <row r="216" spans="2:10" s="2" customFormat="1" ht="23.25" customHeight="1" x14ac:dyDescent="0.25">
      <c r="B216" s="38" t="s">
        <v>30</v>
      </c>
      <c r="C216" s="39"/>
      <c r="D216" s="40"/>
      <c r="E216" s="11" t="s">
        <v>21</v>
      </c>
      <c r="F216" s="10">
        <f t="shared" ref="F216:F256" si="44">G216+H216+I216</f>
        <v>750357915.18999994</v>
      </c>
      <c r="G216" s="10">
        <f>G217+G218+G219+G220+G221+G222</f>
        <v>471185400</v>
      </c>
      <c r="H216" s="10">
        <f t="shared" ref="H216:I216" si="45">H217+H218+H219+H220+H221+H222</f>
        <v>140311307.82999998</v>
      </c>
      <c r="I216" s="10">
        <f t="shared" si="45"/>
        <v>138861207.36000001</v>
      </c>
      <c r="J216" s="8"/>
    </row>
    <row r="217" spans="2:10" s="2" customFormat="1" ht="23.25" customHeight="1" x14ac:dyDescent="0.25">
      <c r="B217" s="41"/>
      <c r="C217" s="113"/>
      <c r="D217" s="43"/>
      <c r="E217" s="11">
        <v>2019</v>
      </c>
      <c r="F217" s="10">
        <f t="shared" si="44"/>
        <v>178103749.91999999</v>
      </c>
      <c r="G217" s="10">
        <f t="shared" ref="G217:I218" si="46">G68+G90+G97+G112</f>
        <v>56918800</v>
      </c>
      <c r="H217" s="10">
        <f t="shared" si="46"/>
        <v>97857307.829999998</v>
      </c>
      <c r="I217" s="10">
        <f t="shared" si="46"/>
        <v>23327642.09</v>
      </c>
      <c r="J217" s="8"/>
    </row>
    <row r="218" spans="2:10" s="2" customFormat="1" ht="27" customHeight="1" x14ac:dyDescent="0.25">
      <c r="B218" s="41"/>
      <c r="C218" s="113"/>
      <c r="D218" s="43"/>
      <c r="E218" s="11">
        <v>2020</v>
      </c>
      <c r="F218" s="10">
        <f t="shared" si="44"/>
        <v>241278914.24000001</v>
      </c>
      <c r="G218" s="10">
        <f t="shared" si="46"/>
        <v>206687400</v>
      </c>
      <c r="H218" s="10">
        <f t="shared" si="46"/>
        <v>3449800</v>
      </c>
      <c r="I218" s="10">
        <f t="shared" si="46"/>
        <v>31141714.239999998</v>
      </c>
      <c r="J218" s="8"/>
    </row>
    <row r="219" spans="2:10" s="2" customFormat="1" ht="27.75" customHeight="1" x14ac:dyDescent="0.25">
      <c r="B219" s="41"/>
      <c r="C219" s="113"/>
      <c r="D219" s="43"/>
      <c r="E219" s="11">
        <v>2021</v>
      </c>
      <c r="F219" s="10">
        <f t="shared" si="44"/>
        <v>270075853.02999997</v>
      </c>
      <c r="G219" s="10">
        <f>G70+G92+G99+G114</f>
        <v>207579200</v>
      </c>
      <c r="H219" s="10">
        <f>H70+H85+H92+H99+H114</f>
        <v>32704200</v>
      </c>
      <c r="I219" s="10">
        <f>I70+I85+I92+I99+I114</f>
        <v>29792453.030000001</v>
      </c>
      <c r="J219" s="8"/>
    </row>
    <row r="220" spans="2:10" s="2" customFormat="1" ht="25.5" customHeight="1" x14ac:dyDescent="0.25">
      <c r="B220" s="41"/>
      <c r="C220" s="113"/>
      <c r="D220" s="43"/>
      <c r="E220" s="11">
        <v>2022</v>
      </c>
      <c r="F220" s="10">
        <f t="shared" si="44"/>
        <v>31205273</v>
      </c>
      <c r="G220" s="10">
        <f>G71+G93+G100+G115</f>
        <v>0</v>
      </c>
      <c r="H220" s="10">
        <f t="shared" ref="H220:I222" si="47">H71+H93+H100+H115</f>
        <v>6300000</v>
      </c>
      <c r="I220" s="10">
        <f t="shared" si="47"/>
        <v>24905273</v>
      </c>
      <c r="J220" s="8"/>
    </row>
    <row r="221" spans="2:10" s="2" customFormat="1" ht="26.25" customHeight="1" x14ac:dyDescent="0.25">
      <c r="B221" s="41"/>
      <c r="C221" s="113"/>
      <c r="D221" s="43"/>
      <c r="E221" s="11">
        <v>2023</v>
      </c>
      <c r="F221" s="10">
        <f t="shared" si="44"/>
        <v>12865780</v>
      </c>
      <c r="G221" s="10">
        <f>G72+G94+G101+G116</f>
        <v>0</v>
      </c>
      <c r="H221" s="10">
        <f t="shared" si="47"/>
        <v>0</v>
      </c>
      <c r="I221" s="10">
        <f t="shared" si="47"/>
        <v>12865780</v>
      </c>
      <c r="J221" s="8"/>
    </row>
    <row r="222" spans="2:10" s="2" customFormat="1" ht="27" customHeight="1" x14ac:dyDescent="0.25">
      <c r="B222" s="44"/>
      <c r="C222" s="45"/>
      <c r="D222" s="46"/>
      <c r="E222" s="11">
        <v>2024</v>
      </c>
      <c r="F222" s="10">
        <f>G222+H222+I222</f>
        <v>16828345</v>
      </c>
      <c r="G222" s="10">
        <f>G73+G95+G102+G117</f>
        <v>0</v>
      </c>
      <c r="H222" s="10">
        <f t="shared" si="47"/>
        <v>0</v>
      </c>
      <c r="I222" s="10">
        <f t="shared" si="47"/>
        <v>16828345</v>
      </c>
      <c r="J222" s="8"/>
    </row>
    <row r="223" spans="2:10" s="2" customFormat="1" ht="27" customHeight="1" x14ac:dyDescent="0.25">
      <c r="B223" s="38" t="s">
        <v>57</v>
      </c>
      <c r="C223" s="116"/>
      <c r="D223" s="117"/>
      <c r="E223" s="11" t="s">
        <v>21</v>
      </c>
      <c r="F223" s="10">
        <f t="shared" ref="F223:F229" si="48">G223+H223+I223</f>
        <v>2328914.25</v>
      </c>
      <c r="G223" s="10">
        <f>G224+G225+G226+G227+G228+G229</f>
        <v>0</v>
      </c>
      <c r="H223" s="10">
        <f t="shared" ref="H223:I223" si="49">H224+H225+H226+H227+H228+H229</f>
        <v>2096022.82</v>
      </c>
      <c r="I223" s="10">
        <f t="shared" si="49"/>
        <v>232891.43</v>
      </c>
      <c r="J223" s="27"/>
    </row>
    <row r="224" spans="2:10" s="2" customFormat="1" ht="24.75" customHeight="1" x14ac:dyDescent="0.25">
      <c r="B224" s="118"/>
      <c r="C224" s="119"/>
      <c r="D224" s="120"/>
      <c r="E224" s="11">
        <v>2019</v>
      </c>
      <c r="F224" s="10">
        <f t="shared" si="48"/>
        <v>0</v>
      </c>
      <c r="G224" s="10">
        <v>0</v>
      </c>
      <c r="H224" s="10">
        <v>0</v>
      </c>
      <c r="I224" s="10">
        <v>0</v>
      </c>
      <c r="J224" s="27"/>
    </row>
    <row r="225" spans="2:10" s="2" customFormat="1" ht="24" customHeight="1" x14ac:dyDescent="0.25">
      <c r="B225" s="118"/>
      <c r="C225" s="119"/>
      <c r="D225" s="120"/>
      <c r="E225" s="11">
        <v>2020</v>
      </c>
      <c r="F225" s="10">
        <f t="shared" si="48"/>
        <v>0</v>
      </c>
      <c r="G225" s="10">
        <v>0</v>
      </c>
      <c r="H225" s="10">
        <v>0</v>
      </c>
      <c r="I225" s="10">
        <v>0</v>
      </c>
      <c r="J225" s="27"/>
    </row>
    <row r="226" spans="2:10" s="2" customFormat="1" ht="27" customHeight="1" x14ac:dyDescent="0.25">
      <c r="B226" s="118"/>
      <c r="C226" s="119"/>
      <c r="D226" s="120"/>
      <c r="E226" s="11">
        <v>2021</v>
      </c>
      <c r="F226" s="10">
        <f>G226+H226+I226</f>
        <v>2328914.25</v>
      </c>
      <c r="G226" s="10">
        <v>0</v>
      </c>
      <c r="H226" s="10">
        <f>H121</f>
        <v>2096022.82</v>
      </c>
      <c r="I226" s="10">
        <f>I121</f>
        <v>232891.43</v>
      </c>
      <c r="J226" s="27"/>
    </row>
    <row r="227" spans="2:10" s="2" customFormat="1" ht="27" customHeight="1" x14ac:dyDescent="0.25">
      <c r="B227" s="118"/>
      <c r="C227" s="119"/>
      <c r="D227" s="120"/>
      <c r="E227" s="11">
        <v>2022</v>
      </c>
      <c r="F227" s="10">
        <f t="shared" si="48"/>
        <v>0</v>
      </c>
      <c r="G227" s="10">
        <v>0</v>
      </c>
      <c r="H227" s="10">
        <v>0</v>
      </c>
      <c r="I227" s="10">
        <v>0</v>
      </c>
      <c r="J227" s="27"/>
    </row>
    <row r="228" spans="2:10" s="2" customFormat="1" ht="24" customHeight="1" x14ac:dyDescent="0.25">
      <c r="B228" s="118"/>
      <c r="C228" s="119"/>
      <c r="D228" s="120"/>
      <c r="E228" s="11">
        <v>2023</v>
      </c>
      <c r="F228" s="10">
        <f t="shared" si="48"/>
        <v>0</v>
      </c>
      <c r="G228" s="10">
        <v>0</v>
      </c>
      <c r="H228" s="10">
        <v>0</v>
      </c>
      <c r="I228" s="10">
        <v>0</v>
      </c>
      <c r="J228" s="27"/>
    </row>
    <row r="229" spans="2:10" s="2" customFormat="1" ht="23.25" customHeight="1" x14ac:dyDescent="0.25">
      <c r="B229" s="121"/>
      <c r="C229" s="122"/>
      <c r="D229" s="123"/>
      <c r="E229" s="11">
        <v>2024</v>
      </c>
      <c r="F229" s="10">
        <f t="shared" si="48"/>
        <v>0</v>
      </c>
      <c r="G229" s="10">
        <v>0</v>
      </c>
      <c r="H229" s="10">
        <v>0</v>
      </c>
      <c r="I229" s="10">
        <v>0</v>
      </c>
      <c r="J229" s="27"/>
    </row>
    <row r="230" spans="2:10" s="2" customFormat="1" ht="27" customHeight="1" x14ac:dyDescent="0.25">
      <c r="B230" s="38" t="s">
        <v>46</v>
      </c>
      <c r="C230" s="116"/>
      <c r="D230" s="117"/>
      <c r="E230" s="22" t="s">
        <v>21</v>
      </c>
      <c r="F230" s="19">
        <f>G230+H230+I230</f>
        <v>1571223</v>
      </c>
      <c r="G230" s="19">
        <f>G231+G232+G233+G234+G235+G236</f>
        <v>0</v>
      </c>
      <c r="H230" s="19">
        <f t="shared" ref="H230:I230" si="50">H231+H232+H233+H234+H235+H236</f>
        <v>1414100</v>
      </c>
      <c r="I230" s="19">
        <f t="shared" si="50"/>
        <v>157123</v>
      </c>
      <c r="J230" s="21"/>
    </row>
    <row r="231" spans="2:10" s="2" customFormat="1" ht="23.25" customHeight="1" x14ac:dyDescent="0.25">
      <c r="B231" s="118"/>
      <c r="C231" s="119"/>
      <c r="D231" s="120"/>
      <c r="E231" s="22">
        <v>2019</v>
      </c>
      <c r="F231" s="19">
        <f t="shared" ref="F231:F236" si="51">G231+H231+I231</f>
        <v>0</v>
      </c>
      <c r="G231" s="19">
        <v>0</v>
      </c>
      <c r="H231" s="19">
        <v>0</v>
      </c>
      <c r="I231" s="19">
        <v>0</v>
      </c>
      <c r="J231" s="21"/>
    </row>
    <row r="232" spans="2:10" s="2" customFormat="1" ht="23.25" customHeight="1" x14ac:dyDescent="0.25">
      <c r="B232" s="118"/>
      <c r="C232" s="119"/>
      <c r="D232" s="120"/>
      <c r="E232" s="22">
        <v>2020</v>
      </c>
      <c r="F232" s="19">
        <f t="shared" si="51"/>
        <v>0</v>
      </c>
      <c r="G232" s="19">
        <v>0</v>
      </c>
      <c r="H232" s="19">
        <v>0</v>
      </c>
      <c r="I232" s="19">
        <v>0</v>
      </c>
      <c r="J232" s="21"/>
    </row>
    <row r="233" spans="2:10" s="2" customFormat="1" ht="23.25" customHeight="1" x14ac:dyDescent="0.25">
      <c r="B233" s="118"/>
      <c r="C233" s="119"/>
      <c r="D233" s="120"/>
      <c r="E233" s="22">
        <v>2021</v>
      </c>
      <c r="F233" s="19">
        <f t="shared" si="51"/>
        <v>1571223</v>
      </c>
      <c r="G233" s="19">
        <v>0</v>
      </c>
      <c r="H233" s="19">
        <f>H34</f>
        <v>1414100</v>
      </c>
      <c r="I233" s="19">
        <f>I34</f>
        <v>157123</v>
      </c>
      <c r="J233" s="21"/>
    </row>
    <row r="234" spans="2:10" s="2" customFormat="1" ht="23.25" customHeight="1" x14ac:dyDescent="0.25">
      <c r="B234" s="118"/>
      <c r="C234" s="119"/>
      <c r="D234" s="120"/>
      <c r="E234" s="22">
        <v>2022</v>
      </c>
      <c r="F234" s="19">
        <f t="shared" si="51"/>
        <v>0</v>
      </c>
      <c r="G234" s="19">
        <v>0</v>
      </c>
      <c r="H234" s="19">
        <v>0</v>
      </c>
      <c r="I234" s="19">
        <v>0</v>
      </c>
      <c r="J234" s="21"/>
    </row>
    <row r="235" spans="2:10" s="2" customFormat="1" ht="23.25" customHeight="1" x14ac:dyDescent="0.25">
      <c r="B235" s="118"/>
      <c r="C235" s="119"/>
      <c r="D235" s="120"/>
      <c r="E235" s="22">
        <v>2023</v>
      </c>
      <c r="F235" s="19">
        <f t="shared" si="51"/>
        <v>0</v>
      </c>
      <c r="G235" s="19">
        <v>0</v>
      </c>
      <c r="H235" s="19">
        <v>0</v>
      </c>
      <c r="I235" s="19">
        <v>0</v>
      </c>
      <c r="J235" s="21"/>
    </row>
    <row r="236" spans="2:10" s="2" customFormat="1" ht="23.25" customHeight="1" x14ac:dyDescent="0.25">
      <c r="B236" s="121"/>
      <c r="C236" s="122"/>
      <c r="D236" s="123"/>
      <c r="E236" s="22">
        <v>2024</v>
      </c>
      <c r="F236" s="19">
        <f t="shared" si="51"/>
        <v>0</v>
      </c>
      <c r="G236" s="19">
        <v>0</v>
      </c>
      <c r="H236" s="19">
        <v>0</v>
      </c>
      <c r="I236" s="19">
        <v>0</v>
      </c>
      <c r="J236" s="21"/>
    </row>
    <row r="237" spans="2:10" ht="21" customHeight="1" x14ac:dyDescent="0.25">
      <c r="B237" s="114" t="s">
        <v>29</v>
      </c>
      <c r="C237" s="114"/>
      <c r="D237" s="114"/>
      <c r="E237" s="11" t="s">
        <v>21</v>
      </c>
      <c r="F237" s="10">
        <f>G237+H237+I237</f>
        <v>28402952.690000005</v>
      </c>
      <c r="G237" s="17">
        <f>G238+G239+G240+G241+G242+G243</f>
        <v>0</v>
      </c>
      <c r="H237" s="17">
        <f>H238+H239+H240+H241+H242+H243</f>
        <v>25255162.020000003</v>
      </c>
      <c r="I237" s="17">
        <f t="shared" ref="I237" si="52">I238+I239+I240+I241+I242+I243</f>
        <v>3147790.67</v>
      </c>
    </row>
    <row r="238" spans="2:10" ht="24" customHeight="1" x14ac:dyDescent="0.25">
      <c r="B238" s="115"/>
      <c r="C238" s="115"/>
      <c r="D238" s="115"/>
      <c r="E238" s="11">
        <v>2019</v>
      </c>
      <c r="F238" s="10">
        <f t="shared" si="44"/>
        <v>10248835</v>
      </c>
      <c r="G238" s="10">
        <f t="shared" ref="G238:I239" si="53">G126+G133+G140+G147+G154+G161+G168+G175+G182+G189</f>
        <v>0</v>
      </c>
      <c r="H238" s="10">
        <f t="shared" si="53"/>
        <v>8916486.0999999996</v>
      </c>
      <c r="I238" s="10">
        <f t="shared" si="53"/>
        <v>1332348.8999999999</v>
      </c>
    </row>
    <row r="239" spans="2:10" ht="24" customHeight="1" x14ac:dyDescent="0.25">
      <c r="B239" s="115"/>
      <c r="C239" s="115"/>
      <c r="D239" s="115"/>
      <c r="E239" s="11">
        <v>2020</v>
      </c>
      <c r="F239" s="10">
        <f t="shared" si="44"/>
        <v>16666700</v>
      </c>
      <c r="G239" s="10">
        <f t="shared" si="53"/>
        <v>0</v>
      </c>
      <c r="H239" s="10">
        <f t="shared" si="53"/>
        <v>15000000</v>
      </c>
      <c r="I239" s="10">
        <f t="shared" si="53"/>
        <v>1666700</v>
      </c>
    </row>
    <row r="240" spans="2:10" ht="24" customHeight="1" x14ac:dyDescent="0.25">
      <c r="B240" s="115"/>
      <c r="C240" s="115"/>
      <c r="D240" s="115"/>
      <c r="E240" s="11">
        <v>2021</v>
      </c>
      <c r="F240" s="10">
        <f t="shared" si="44"/>
        <v>1487417.69</v>
      </c>
      <c r="G240" s="10">
        <f>G128+G135+G142+G149+G156+G163+G170+G177+G184+G191+G198</f>
        <v>0</v>
      </c>
      <c r="H240" s="10">
        <f>H128+H135+H142+H149+H156+H163+H170+H177+H184+H191+H198</f>
        <v>1338675.92</v>
      </c>
      <c r="I240" s="10">
        <f>I128+I135+I142+I149+I156+I163+I170+I177+I184+I191+I198</f>
        <v>148741.77000000002</v>
      </c>
    </row>
    <row r="241" spans="2:12" ht="22.5" customHeight="1" x14ac:dyDescent="0.25">
      <c r="B241" s="115"/>
      <c r="C241" s="115"/>
      <c r="D241" s="115"/>
      <c r="E241" s="11">
        <v>2022</v>
      </c>
      <c r="F241" s="10">
        <f t="shared" si="44"/>
        <v>0</v>
      </c>
      <c r="G241" s="10">
        <f t="shared" ref="G241:I243" si="54">G129+G136+G143+G150+G157+G164+G171+G178+G185+G192</f>
        <v>0</v>
      </c>
      <c r="H241" s="10">
        <f t="shared" si="54"/>
        <v>0</v>
      </c>
      <c r="I241" s="10">
        <f t="shared" si="54"/>
        <v>0</v>
      </c>
    </row>
    <row r="242" spans="2:12" ht="23.25" customHeight="1" x14ac:dyDescent="0.25">
      <c r="B242" s="115"/>
      <c r="C242" s="115"/>
      <c r="D242" s="115"/>
      <c r="E242" s="11">
        <v>2023</v>
      </c>
      <c r="F242" s="10">
        <f t="shared" si="44"/>
        <v>0</v>
      </c>
      <c r="G242" s="10">
        <f t="shared" si="54"/>
        <v>0</v>
      </c>
      <c r="H242" s="10">
        <f t="shared" si="54"/>
        <v>0</v>
      </c>
      <c r="I242" s="10">
        <f t="shared" si="54"/>
        <v>0</v>
      </c>
    </row>
    <row r="243" spans="2:12" ht="26.25" customHeight="1" x14ac:dyDescent="0.25">
      <c r="B243" s="115"/>
      <c r="C243" s="115"/>
      <c r="D243" s="115"/>
      <c r="E243" s="11">
        <v>2024</v>
      </c>
      <c r="F243" s="10">
        <f t="shared" si="44"/>
        <v>0</v>
      </c>
      <c r="G243" s="10">
        <f t="shared" si="54"/>
        <v>0</v>
      </c>
      <c r="H243" s="10">
        <f t="shared" si="54"/>
        <v>0</v>
      </c>
      <c r="I243" s="10">
        <f t="shared" si="54"/>
        <v>0</v>
      </c>
    </row>
    <row r="244" spans="2:12" ht="27" customHeight="1" x14ac:dyDescent="0.25">
      <c r="B244" s="103" t="s">
        <v>58</v>
      </c>
      <c r="C244" s="124"/>
      <c r="D244" s="125"/>
      <c r="E244" s="16" t="s">
        <v>21</v>
      </c>
      <c r="F244" s="10">
        <f>G244+H244+I244</f>
        <v>116866667</v>
      </c>
      <c r="G244" s="10">
        <f>G245+G246+G247+G248+G249+G250</f>
        <v>0</v>
      </c>
      <c r="H244" s="10">
        <f t="shared" ref="H244:I244" si="55">H245+H246+H247+H248+H249+H250</f>
        <v>104400000</v>
      </c>
      <c r="I244" s="10">
        <f t="shared" si="55"/>
        <v>12466667</v>
      </c>
    </row>
    <row r="245" spans="2:12" ht="24" customHeight="1" x14ac:dyDescent="0.25">
      <c r="B245" s="126"/>
      <c r="C245" s="127"/>
      <c r="D245" s="128"/>
      <c r="E245" s="16">
        <v>2019</v>
      </c>
      <c r="F245" s="10">
        <f t="shared" si="44"/>
        <v>0</v>
      </c>
      <c r="G245" s="10">
        <v>0</v>
      </c>
      <c r="H245" s="10">
        <v>0</v>
      </c>
      <c r="I245" s="10">
        <v>0</v>
      </c>
    </row>
    <row r="246" spans="2:12" ht="25.5" customHeight="1" x14ac:dyDescent="0.25">
      <c r="B246" s="126"/>
      <c r="C246" s="127"/>
      <c r="D246" s="128"/>
      <c r="E246" s="16">
        <v>2020</v>
      </c>
      <c r="F246" s="10">
        <f t="shared" si="44"/>
        <v>0</v>
      </c>
      <c r="G246" s="10">
        <v>0</v>
      </c>
      <c r="H246" s="10">
        <v>0</v>
      </c>
      <c r="I246" s="10">
        <v>0</v>
      </c>
    </row>
    <row r="247" spans="2:12" ht="24" customHeight="1" x14ac:dyDescent="0.25">
      <c r="B247" s="126"/>
      <c r="C247" s="127"/>
      <c r="D247" s="128"/>
      <c r="E247" s="16">
        <v>2021</v>
      </c>
      <c r="F247" s="10">
        <f t="shared" si="44"/>
        <v>0</v>
      </c>
      <c r="G247" s="10">
        <v>0</v>
      </c>
      <c r="H247" s="10">
        <v>0</v>
      </c>
      <c r="I247" s="10">
        <v>0</v>
      </c>
    </row>
    <row r="248" spans="2:12" ht="24" customHeight="1" x14ac:dyDescent="0.25">
      <c r="B248" s="126"/>
      <c r="C248" s="127"/>
      <c r="D248" s="128"/>
      <c r="E248" s="16">
        <v>2022</v>
      </c>
      <c r="F248" s="10">
        <f t="shared" si="44"/>
        <v>116866667</v>
      </c>
      <c r="G248" s="10">
        <v>0</v>
      </c>
      <c r="H248" s="10">
        <f>H63</f>
        <v>104400000</v>
      </c>
      <c r="I248" s="10">
        <f>I63</f>
        <v>12466667</v>
      </c>
    </row>
    <row r="249" spans="2:12" ht="24" customHeight="1" x14ac:dyDescent="0.25">
      <c r="B249" s="126"/>
      <c r="C249" s="127"/>
      <c r="D249" s="128"/>
      <c r="E249" s="16">
        <v>2023</v>
      </c>
      <c r="F249" s="10">
        <f t="shared" si="44"/>
        <v>0</v>
      </c>
      <c r="G249" s="10">
        <v>0</v>
      </c>
      <c r="H249" s="10">
        <v>0</v>
      </c>
      <c r="I249" s="10">
        <v>0</v>
      </c>
    </row>
    <row r="250" spans="2:12" ht="24.75" customHeight="1" x14ac:dyDescent="0.25">
      <c r="B250" s="129"/>
      <c r="C250" s="130"/>
      <c r="D250" s="131"/>
      <c r="E250" s="16">
        <v>2024</v>
      </c>
      <c r="F250" s="10">
        <f t="shared" si="44"/>
        <v>0</v>
      </c>
      <c r="G250" s="10">
        <v>0</v>
      </c>
      <c r="H250" s="10">
        <v>0</v>
      </c>
      <c r="I250" s="10">
        <v>0</v>
      </c>
    </row>
    <row r="251" spans="2:12" ht="29.25" customHeight="1" x14ac:dyDescent="0.25">
      <c r="B251" s="112" t="s">
        <v>3</v>
      </c>
      <c r="C251" s="112"/>
      <c r="D251" s="112"/>
      <c r="E251" s="16" t="s">
        <v>21</v>
      </c>
      <c r="F251" s="10">
        <f t="shared" si="44"/>
        <v>900405622.12999988</v>
      </c>
      <c r="G251" s="12">
        <f>SUM(G252:G257)</f>
        <v>471185400</v>
      </c>
      <c r="H251" s="12">
        <f>SUM(H252:H257)</f>
        <v>274256992.66999996</v>
      </c>
      <c r="I251" s="12">
        <f>SUM(I252:I257)</f>
        <v>154963229.45999998</v>
      </c>
      <c r="L251" s="30">
        <f t="shared" ref="L251" si="56">M251+N251+O251+P251+Q251+R251</f>
        <v>0</v>
      </c>
    </row>
    <row r="252" spans="2:12" ht="24.75" customHeight="1" x14ac:dyDescent="0.3">
      <c r="B252" s="112"/>
      <c r="C252" s="112"/>
      <c r="D252" s="112"/>
      <c r="E252" s="16">
        <v>2019</v>
      </c>
      <c r="F252" s="10">
        <f t="shared" si="44"/>
        <v>188352584.92000002</v>
      </c>
      <c r="G252" s="12">
        <f>G217+G238</f>
        <v>56918800</v>
      </c>
      <c r="H252" s="12">
        <f>H217+H238</f>
        <v>106773793.92999999</v>
      </c>
      <c r="I252" s="12">
        <f t="shared" ref="I252" si="57">I217+I238</f>
        <v>24659990.989999998</v>
      </c>
      <c r="J252" s="3"/>
    </row>
    <row r="253" spans="2:12" ht="22.5" customHeight="1" x14ac:dyDescent="0.25">
      <c r="B253" s="112"/>
      <c r="C253" s="112"/>
      <c r="D253" s="112"/>
      <c r="E253" s="16">
        <v>2020</v>
      </c>
      <c r="F253" s="10">
        <f t="shared" si="44"/>
        <v>257945614.24000001</v>
      </c>
      <c r="G253" s="12">
        <f t="shared" ref="G253:I253" si="58">G218+G239</f>
        <v>206687400</v>
      </c>
      <c r="H253" s="12">
        <f>H218+H239</f>
        <v>18449800</v>
      </c>
      <c r="I253" s="12">
        <f t="shared" si="58"/>
        <v>32808414.239999998</v>
      </c>
    </row>
    <row r="254" spans="2:12" ht="22.5" customHeight="1" x14ac:dyDescent="0.25">
      <c r="B254" s="112"/>
      <c r="C254" s="112"/>
      <c r="D254" s="112"/>
      <c r="E254" s="16">
        <v>2021</v>
      </c>
      <c r="F254" s="10">
        <f>G254+H254+I254</f>
        <v>276341357.97000003</v>
      </c>
      <c r="G254" s="12">
        <f>G212+G219+G226+G233+G240</f>
        <v>207579200</v>
      </c>
      <c r="H254" s="12">
        <f>H212+H219+H226+H233+H240</f>
        <v>38333398.740000002</v>
      </c>
      <c r="I254" s="12">
        <f>I212+I219+I226+I233+I240</f>
        <v>30428759.23</v>
      </c>
    </row>
    <row r="255" spans="2:12" ht="23.25" customHeight="1" x14ac:dyDescent="0.25">
      <c r="B255" s="112"/>
      <c r="C255" s="112"/>
      <c r="D255" s="112"/>
      <c r="E255" s="16">
        <v>2022</v>
      </c>
      <c r="F255" s="10">
        <f t="shared" si="44"/>
        <v>148071940</v>
      </c>
      <c r="G255" s="12">
        <f>G220+G241+G248</f>
        <v>0</v>
      </c>
      <c r="H255" s="12">
        <f>H220+H241+H248</f>
        <v>110700000</v>
      </c>
      <c r="I255" s="12">
        <f>I220+I241+I248</f>
        <v>37371940</v>
      </c>
    </row>
    <row r="256" spans="2:12" ht="24.75" customHeight="1" x14ac:dyDescent="0.25">
      <c r="B256" s="112"/>
      <c r="C256" s="112"/>
      <c r="D256" s="112"/>
      <c r="E256" s="16">
        <v>2023</v>
      </c>
      <c r="F256" s="10">
        <f t="shared" si="44"/>
        <v>12865780</v>
      </c>
      <c r="G256" s="12">
        <f>G221+G242</f>
        <v>0</v>
      </c>
      <c r="H256" s="12">
        <f>H221+H242</f>
        <v>0</v>
      </c>
      <c r="I256" s="12">
        <f>I221+I242</f>
        <v>12865780</v>
      </c>
    </row>
    <row r="257" spans="2:10" ht="25.5" customHeight="1" x14ac:dyDescent="0.25">
      <c r="B257" s="112"/>
      <c r="C257" s="112"/>
      <c r="D257" s="112"/>
      <c r="E257" s="16">
        <v>2024</v>
      </c>
      <c r="F257" s="10">
        <f>G257+H257+I257</f>
        <v>16828345</v>
      </c>
      <c r="G257" s="12">
        <f>G222+G243</f>
        <v>0</v>
      </c>
      <c r="H257" s="12">
        <f t="shared" ref="H257:I257" si="59">H222+H243</f>
        <v>0</v>
      </c>
      <c r="I257" s="12">
        <f t="shared" si="59"/>
        <v>16828345</v>
      </c>
      <c r="J257" s="8" t="s">
        <v>11</v>
      </c>
    </row>
    <row r="258" spans="2:10" ht="23.25" customHeight="1" x14ac:dyDescent="0.25">
      <c r="B258" s="13"/>
      <c r="C258" s="13"/>
      <c r="D258" s="13"/>
      <c r="E258" s="14"/>
      <c r="F258" s="14"/>
      <c r="G258" s="15"/>
      <c r="H258" s="15"/>
      <c r="I258" s="15"/>
    </row>
    <row r="259" spans="2:10" ht="23.25" customHeight="1" x14ac:dyDescent="0.3">
      <c r="B259" s="109" t="s">
        <v>18</v>
      </c>
      <c r="C259" s="109"/>
      <c r="D259" s="109"/>
      <c r="E259" s="134" t="s">
        <v>19</v>
      </c>
      <c r="F259" s="111"/>
      <c r="G259" s="110"/>
      <c r="H259" s="111"/>
      <c r="I259" s="111"/>
    </row>
  </sheetData>
  <mergeCells count="58">
    <mergeCell ref="G4:I4"/>
    <mergeCell ref="B103:D109"/>
    <mergeCell ref="D111:D117"/>
    <mergeCell ref="B13:I13"/>
    <mergeCell ref="C16:I16"/>
    <mergeCell ref="B11:I11"/>
    <mergeCell ref="B12:I12"/>
    <mergeCell ref="C81:I81"/>
    <mergeCell ref="C110:I110"/>
    <mergeCell ref="D67:D73"/>
    <mergeCell ref="C67:C73"/>
    <mergeCell ref="D96:D102"/>
    <mergeCell ref="B89:B102"/>
    <mergeCell ref="B67:B73"/>
    <mergeCell ref="B59:D65"/>
    <mergeCell ref="B17:B23"/>
    <mergeCell ref="B202:D208"/>
    <mergeCell ref="B259:D259"/>
    <mergeCell ref="G259:I259"/>
    <mergeCell ref="B251:D257"/>
    <mergeCell ref="B216:D222"/>
    <mergeCell ref="B237:D243"/>
    <mergeCell ref="B230:D236"/>
    <mergeCell ref="B223:D229"/>
    <mergeCell ref="B244:D250"/>
    <mergeCell ref="B209:D215"/>
    <mergeCell ref="E259:F259"/>
    <mergeCell ref="D188:D194"/>
    <mergeCell ref="C66:I66"/>
    <mergeCell ref="D146:D152"/>
    <mergeCell ref="D153:D159"/>
    <mergeCell ref="D160:D166"/>
    <mergeCell ref="D89:D95"/>
    <mergeCell ref="B74:D80"/>
    <mergeCell ref="D125:D131"/>
    <mergeCell ref="D132:D138"/>
    <mergeCell ref="D139:D145"/>
    <mergeCell ref="C111:C201"/>
    <mergeCell ref="B111:B201"/>
    <mergeCell ref="D195:D201"/>
    <mergeCell ref="B82:B88"/>
    <mergeCell ref="D82:D88"/>
    <mergeCell ref="C82:C102"/>
    <mergeCell ref="C17:C23"/>
    <mergeCell ref="D17:D23"/>
    <mergeCell ref="B38:D44"/>
    <mergeCell ref="D181:D187"/>
    <mergeCell ref="D118:D124"/>
    <mergeCell ref="B31:B37"/>
    <mergeCell ref="C31:C37"/>
    <mergeCell ref="D31:D37"/>
    <mergeCell ref="B24:D30"/>
    <mergeCell ref="D52:D58"/>
    <mergeCell ref="B45:B58"/>
    <mergeCell ref="C45:C58"/>
    <mergeCell ref="D45:D51"/>
    <mergeCell ref="D167:D173"/>
    <mergeCell ref="D174:D180"/>
  </mergeCells>
  <pageMargins left="0.2" right="0.11811023622047245" top="0.41" bottom="0.31496062992125984" header="0.37" footer="0.4330708661417322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Тимофеева Юлия Аркадьевна</cp:lastModifiedBy>
  <cp:lastPrinted>2021-07-21T02:26:30Z</cp:lastPrinted>
  <dcterms:created xsi:type="dcterms:W3CDTF">2019-08-27T06:02:36Z</dcterms:created>
  <dcterms:modified xsi:type="dcterms:W3CDTF">2021-08-23T05:03:09Z</dcterms:modified>
</cp:coreProperties>
</file>