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266_09.02.2021\"/>
    </mc:Choice>
  </mc:AlternateContent>
  <bookViews>
    <workbookView xWindow="0" yWindow="0" windowWidth="28800" windowHeight="11628"/>
  </bookViews>
  <sheets>
    <sheet name="Лист1" sheetId="1" r:id="rId1"/>
  </sheets>
  <definedNames>
    <definedName name="_xlnm.Print_Titles" localSheetId="0">Лист1!$15:$15</definedName>
    <definedName name="_xlnm.Print_Area" localSheetId="0">Лист1!$A$1:$J$206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99" i="1" l="1"/>
  <c r="H199" i="1"/>
  <c r="H168" i="1"/>
  <c r="I168" i="1"/>
  <c r="G168" i="1"/>
  <c r="I171" i="1"/>
  <c r="H171" i="1"/>
  <c r="F169" i="1"/>
  <c r="F170" i="1"/>
  <c r="F171" i="1"/>
  <c r="F172" i="1"/>
  <c r="F173" i="1"/>
  <c r="F174" i="1"/>
  <c r="F167" i="1"/>
  <c r="H24" i="1"/>
  <c r="I24" i="1"/>
  <c r="G24" i="1"/>
  <c r="I27" i="1"/>
  <c r="H27" i="1"/>
  <c r="F25" i="1"/>
  <c r="F26" i="1"/>
  <c r="F27" i="1"/>
  <c r="F28" i="1"/>
  <c r="F29" i="1"/>
  <c r="F30" i="1"/>
  <c r="F23" i="1"/>
  <c r="F168" i="1" l="1"/>
  <c r="F24" i="1"/>
  <c r="F22" i="1"/>
  <c r="F21" i="1"/>
  <c r="F20" i="1"/>
  <c r="F19" i="1"/>
  <c r="F18" i="1"/>
  <c r="I17" i="1"/>
  <c r="H17" i="1"/>
  <c r="G17" i="1"/>
  <c r="H191" i="1"/>
  <c r="H177" i="1"/>
  <c r="H198" i="1" s="1"/>
  <c r="I176" i="1"/>
  <c r="H176" i="1"/>
  <c r="H197" i="1"/>
  <c r="H195" i="1"/>
  <c r="I195" i="1"/>
  <c r="H194" i="1"/>
  <c r="I194" i="1"/>
  <c r="H193" i="1"/>
  <c r="I193" i="1"/>
  <c r="H192" i="1"/>
  <c r="I192" i="1"/>
  <c r="I191" i="1"/>
  <c r="G191" i="1"/>
  <c r="G192" i="1"/>
  <c r="G193" i="1"/>
  <c r="G194" i="1"/>
  <c r="G195" i="1"/>
  <c r="H190" i="1"/>
  <c r="I190" i="1"/>
  <c r="G190" i="1"/>
  <c r="I147" i="1"/>
  <c r="H147" i="1"/>
  <c r="G62" i="1"/>
  <c r="F145" i="1"/>
  <c r="F144" i="1"/>
  <c r="F143" i="1"/>
  <c r="F142" i="1"/>
  <c r="F141" i="1"/>
  <c r="F140" i="1"/>
  <c r="I139" i="1"/>
  <c r="H139" i="1"/>
  <c r="G139" i="1"/>
  <c r="F139" i="1"/>
  <c r="F138" i="1"/>
  <c r="F137" i="1"/>
  <c r="F136" i="1"/>
  <c r="F135" i="1"/>
  <c r="F134" i="1"/>
  <c r="F133" i="1"/>
  <c r="I132" i="1"/>
  <c r="H132" i="1"/>
  <c r="F132" i="1" s="1"/>
  <c r="G132" i="1"/>
  <c r="F131" i="1"/>
  <c r="F130" i="1"/>
  <c r="F129" i="1"/>
  <c r="F128" i="1"/>
  <c r="F127" i="1"/>
  <c r="F126" i="1"/>
  <c r="I125" i="1"/>
  <c r="F125" i="1" s="1"/>
  <c r="H125" i="1"/>
  <c r="G125" i="1"/>
  <c r="F124" i="1"/>
  <c r="F123" i="1"/>
  <c r="F122" i="1"/>
  <c r="F121" i="1"/>
  <c r="F120" i="1"/>
  <c r="F119" i="1"/>
  <c r="I118" i="1"/>
  <c r="H118" i="1"/>
  <c r="G118" i="1"/>
  <c r="F117" i="1"/>
  <c r="F116" i="1"/>
  <c r="F115" i="1"/>
  <c r="F114" i="1"/>
  <c r="F113" i="1"/>
  <c r="F112" i="1"/>
  <c r="I111" i="1"/>
  <c r="H111" i="1"/>
  <c r="G111" i="1"/>
  <c r="F110" i="1"/>
  <c r="F109" i="1"/>
  <c r="F108" i="1"/>
  <c r="F107" i="1"/>
  <c r="F106" i="1"/>
  <c r="F105" i="1"/>
  <c r="I104" i="1"/>
  <c r="H104" i="1"/>
  <c r="G104" i="1"/>
  <c r="F103" i="1"/>
  <c r="F102" i="1"/>
  <c r="F101" i="1"/>
  <c r="F100" i="1"/>
  <c r="F99" i="1"/>
  <c r="F98" i="1"/>
  <c r="I97" i="1"/>
  <c r="H97" i="1"/>
  <c r="G97" i="1"/>
  <c r="F96" i="1"/>
  <c r="F95" i="1"/>
  <c r="F94" i="1"/>
  <c r="F93" i="1"/>
  <c r="F92" i="1"/>
  <c r="F91" i="1"/>
  <c r="I90" i="1"/>
  <c r="H90" i="1"/>
  <c r="G90" i="1"/>
  <c r="F89" i="1"/>
  <c r="F88" i="1"/>
  <c r="F87" i="1"/>
  <c r="F86" i="1"/>
  <c r="F85" i="1"/>
  <c r="F84" i="1"/>
  <c r="I83" i="1"/>
  <c r="H83" i="1"/>
  <c r="G83" i="1"/>
  <c r="F82" i="1"/>
  <c r="F81" i="1"/>
  <c r="F80" i="1"/>
  <c r="F79" i="1"/>
  <c r="F78" i="1"/>
  <c r="F77" i="1"/>
  <c r="I76" i="1"/>
  <c r="H76" i="1"/>
  <c r="G76" i="1"/>
  <c r="F104" i="1" l="1"/>
  <c r="F97" i="1"/>
  <c r="F111" i="1"/>
  <c r="F90" i="1"/>
  <c r="F17" i="1"/>
  <c r="G189" i="1"/>
  <c r="F83" i="1"/>
  <c r="F118" i="1"/>
  <c r="F76" i="1"/>
  <c r="H43" i="1"/>
  <c r="I43" i="1"/>
  <c r="H42" i="1"/>
  <c r="H41" i="1"/>
  <c r="I42" i="1"/>
  <c r="I41" i="1"/>
  <c r="I181" i="1" l="1"/>
  <c r="H179" i="1"/>
  <c r="H178" i="1"/>
  <c r="G182" i="1" l="1"/>
  <c r="I185" i="1"/>
  <c r="I182" i="1" s="1"/>
  <c r="F183" i="1"/>
  <c r="F184" i="1"/>
  <c r="F186" i="1"/>
  <c r="F187" i="1"/>
  <c r="F188" i="1"/>
  <c r="G164" i="1"/>
  <c r="I164" i="1"/>
  <c r="H164" i="1"/>
  <c r="H185" i="1" s="1"/>
  <c r="F185" i="1" s="1"/>
  <c r="F161" i="1"/>
  <c r="F162" i="1"/>
  <c r="F163" i="1"/>
  <c r="F165" i="1"/>
  <c r="F166" i="1"/>
  <c r="F154" i="1"/>
  <c r="F155" i="1"/>
  <c r="F156" i="1"/>
  <c r="F157" i="1"/>
  <c r="F158" i="1"/>
  <c r="F159" i="1"/>
  <c r="F160" i="1"/>
  <c r="F164" i="1" l="1"/>
  <c r="H182" i="1"/>
  <c r="F182" i="1" s="1"/>
  <c r="G147" i="1"/>
  <c r="F147" i="1" s="1"/>
  <c r="I152" i="1"/>
  <c r="H152" i="1"/>
  <c r="G152" i="1"/>
  <c r="F71" i="1"/>
  <c r="F70" i="1"/>
  <c r="F72" i="1"/>
  <c r="F73" i="1"/>
  <c r="F74" i="1"/>
  <c r="F75" i="1"/>
  <c r="F50" i="1"/>
  <c r="F48" i="1"/>
  <c r="F49" i="1"/>
  <c r="F51" i="1"/>
  <c r="F52" i="1"/>
  <c r="F53" i="1"/>
  <c r="F55" i="1"/>
  <c r="F56" i="1"/>
  <c r="F57" i="1"/>
  <c r="F58" i="1"/>
  <c r="F59" i="1"/>
  <c r="F60" i="1"/>
  <c r="F38" i="1"/>
  <c r="F34" i="1"/>
  <c r="F33" i="1"/>
  <c r="F35" i="1"/>
  <c r="F36" i="1"/>
  <c r="F37" i="1"/>
  <c r="F152" i="1" l="1"/>
  <c r="I63" i="1"/>
  <c r="I32" i="1"/>
  <c r="G177" i="1" l="1"/>
  <c r="I177" i="1"/>
  <c r="I198" i="1" s="1"/>
  <c r="G178" i="1"/>
  <c r="G199" i="1" s="1"/>
  <c r="I178" i="1"/>
  <c r="G179" i="1"/>
  <c r="I179" i="1"/>
  <c r="G180" i="1"/>
  <c r="H180" i="1"/>
  <c r="I180" i="1"/>
  <c r="G181" i="1"/>
  <c r="G202" i="1" s="1"/>
  <c r="H181" i="1"/>
  <c r="G176" i="1"/>
  <c r="H69" i="1"/>
  <c r="I69" i="1"/>
  <c r="G69" i="1"/>
  <c r="G54" i="1"/>
  <c r="G63" i="1"/>
  <c r="H63" i="1"/>
  <c r="G64" i="1"/>
  <c r="H64" i="1"/>
  <c r="H148" i="1" s="1"/>
  <c r="I64" i="1"/>
  <c r="I148" i="1" s="1"/>
  <c r="I146" i="1" s="1"/>
  <c r="G65" i="1"/>
  <c r="G149" i="1" s="1"/>
  <c r="H65" i="1"/>
  <c r="H149" i="1" s="1"/>
  <c r="I65" i="1"/>
  <c r="G66" i="1"/>
  <c r="G150" i="1" s="1"/>
  <c r="H66" i="1"/>
  <c r="H150" i="1" s="1"/>
  <c r="I66" i="1"/>
  <c r="G67" i="1"/>
  <c r="G151" i="1" s="1"/>
  <c r="H67" i="1"/>
  <c r="H151" i="1" s="1"/>
  <c r="I67" i="1"/>
  <c r="H62" i="1"/>
  <c r="I62" i="1"/>
  <c r="H54" i="1"/>
  <c r="I54" i="1"/>
  <c r="F181" i="1" l="1"/>
  <c r="G175" i="1"/>
  <c r="F177" i="1"/>
  <c r="F62" i="1"/>
  <c r="G197" i="1"/>
  <c r="F176" i="1"/>
  <c r="F178" i="1"/>
  <c r="F66" i="1"/>
  <c r="F64" i="1"/>
  <c r="F69" i="1"/>
  <c r="F179" i="1"/>
  <c r="F67" i="1"/>
  <c r="F180" i="1"/>
  <c r="G146" i="1"/>
  <c r="F150" i="1"/>
  <c r="F63" i="1"/>
  <c r="G61" i="1"/>
  <c r="F149" i="1"/>
  <c r="F151" i="1"/>
  <c r="F65" i="1"/>
  <c r="F148" i="1"/>
  <c r="H146" i="1"/>
  <c r="F54" i="1"/>
  <c r="I61" i="1"/>
  <c r="H61" i="1"/>
  <c r="H200" i="1"/>
  <c r="I200" i="1"/>
  <c r="H201" i="1"/>
  <c r="I201" i="1"/>
  <c r="H202" i="1"/>
  <c r="I202" i="1"/>
  <c r="H175" i="1"/>
  <c r="I47" i="1"/>
  <c r="G47" i="1"/>
  <c r="H47" i="1"/>
  <c r="G32" i="1"/>
  <c r="F42" i="1"/>
  <c r="F43" i="1"/>
  <c r="I44" i="1"/>
  <c r="I45" i="1"/>
  <c r="F45" i="1" s="1"/>
  <c r="I40" i="1"/>
  <c r="H40" i="1"/>
  <c r="H32" i="1"/>
  <c r="I197" i="1"/>
  <c r="F190" i="1" l="1"/>
  <c r="F44" i="1"/>
  <c r="I39" i="1"/>
  <c r="F146" i="1"/>
  <c r="F202" i="1"/>
  <c r="F195" i="1"/>
  <c r="G201" i="1"/>
  <c r="F201" i="1" s="1"/>
  <c r="F194" i="1"/>
  <c r="G200" i="1"/>
  <c r="F200" i="1" s="1"/>
  <c r="F193" i="1"/>
  <c r="F192" i="1"/>
  <c r="F40" i="1"/>
  <c r="G198" i="1"/>
  <c r="F198" i="1" s="1"/>
  <c r="F191" i="1"/>
  <c r="F197" i="1"/>
  <c r="F61" i="1"/>
  <c r="F32" i="1"/>
  <c r="F41" i="1"/>
  <c r="F47" i="1"/>
  <c r="H196" i="1"/>
  <c r="H189" i="1"/>
  <c r="I175" i="1"/>
  <c r="H39" i="1"/>
  <c r="F39" i="1" s="1"/>
  <c r="I189" i="1"/>
  <c r="I196" i="1"/>
  <c r="F189" i="1" l="1"/>
  <c r="G196" i="1"/>
  <c r="F196" i="1" s="1"/>
  <c r="F199" i="1"/>
  <c r="F175" i="1"/>
</calcChain>
</file>

<file path=xl/sharedStrings.xml><?xml version="1.0" encoding="utf-8"?>
<sst xmlns="http://schemas.openxmlformats.org/spreadsheetml/2006/main" count="85" uniqueCount="56">
  <si>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</si>
  <si>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</si>
  <si>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</si>
  <si>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</si>
  <si>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</si>
  <si>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</si>
  <si>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</si>
  <si>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</si>
  <si>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</si>
  <si>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</si>
  <si>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</si>
  <si>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</si>
  <si>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</si>
  <si>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</si>
  <si>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</si>
  <si>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</si>
  <si>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</si>
  <si>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</si>
  <si>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</si>
  <si>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</si>
  <si>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</si>
  <si>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</si>
  <si>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</si>
  <si>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</si>
  <si>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</si>
  <si>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</si>
  <si>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</si>
  <si>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</si>
  <si>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</si>
  <si>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</si>
  <si>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</si>
  <si>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</si>
  <si>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</si>
  <si>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</si>
  <si>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</si>
  <si>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</si>
  <si>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</si>
  <si>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</si>
  <si>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</si>
  <si>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</si>
  <si>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</si>
  <si>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</si>
  <si>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</si>
  <si>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</si>
  <si>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</si>
  <si>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</si>
  <si>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</si>
  <si>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Государственная программа Иркутской области «Развитие жилищно-коммунального хозяйства и повышение энергоэффективности Иркутской области» на 2019 - 2024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</si>
  <si>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</si>
  <si>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Приложение 4</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</si>
  <si>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</si>
  <si>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</si>
  <si>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</si>
  <si>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</si>
  <si>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</si>
  <si>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 xml:space="preserve">     от 09.02.2021 № 266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</si>
</sst>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Calibri"/>
      <family val="2"/>
      <charset val="204"/>
      <scheme val="minor"/>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18">
    <xf numFmtId="0" fontId="0" fillId="0" borderId="0" xfId="0"/>
    <xf numFmtId="0" fontId="4" fillId="0" borderId="0" xfId="0" applyFont="1" applyFill="1" applyAlignment="1">
      <alignment horizontal="right" vertical="center"/>
    </xf>
    <xf numFmtId="0" fontId="6" fillId="0" borderId="0" xfId="0" applyFont="1" applyFill="1" applyBorder="1" applyAlignment="1">
      <alignment vertical="top" wrapText="1"/>
    </xf>
    <xf numFmtId="0" fontId="0" fillId="0" borderId="0" xfId="0" applyAlignment="1">
      <alignment vertical="top"/>
    </xf>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9" fillId="0" borderId="0" xfId="0" applyFont="1" applyBorder="1" applyAlignment="1">
      <alignment horizontal="center" vertical="center"/>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7" xfId="0" applyBorder="1" applyAlignment="1">
      <alignment horizontal="center" wrapText="1"/>
    </xf>
    <xf numFmtId="0" fontId="0" fillId="0" borderId="2" xfId="0" applyBorder="1" applyAlignment="1">
      <alignment horizontal="center" wrapText="1"/>
    </xf>
    <xf numFmtId="0" fontId="11"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1" fillId="2" borderId="11" xfId="0" applyFont="1" applyFill="1" applyBorder="1" applyAlignment="1">
      <alignment vertical="center" wrapText="1"/>
    </xf>
    <xf numFmtId="0" fontId="7" fillId="2" borderId="13" xfId="0" applyFont="1" applyFill="1" applyBorder="1" applyAlignment="1">
      <alignment vertical="center" wrapText="1"/>
    </xf>
    <xf numFmtId="0" fontId="7" fillId="2" borderId="9" xfId="0" applyFont="1" applyFill="1" applyBorder="1" applyAlignment="1">
      <alignment vertical="center" wrapText="1"/>
    </xf>
    <xf numFmtId="0" fontId="1" fillId="2" borderId="6" xfId="0" applyFont="1" applyFill="1" applyBorder="1" applyAlignment="1">
      <alignment vertical="center" wrapText="1"/>
    </xf>
    <xf numFmtId="0" fontId="7" fillId="2" borderId="7" xfId="0" applyFont="1" applyFill="1" applyBorder="1" applyAlignment="1">
      <alignment vertical="center" wrapText="1"/>
    </xf>
    <xf numFmtId="0" fontId="7" fillId="2" borderId="2" xfId="0" applyFont="1" applyFill="1" applyBorder="1" applyAlignment="1">
      <alignment vertical="center" wrapText="1"/>
    </xf>
    <xf numFmtId="0" fontId="11" fillId="2"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1" fillId="0" borderId="0" xfId="0" applyFont="1" applyFill="1" applyAlignment="1"/>
    <xf numFmtId="0" fontId="0" fillId="0" borderId="0" xfId="0" applyAlignment="1"/>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1"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1"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1" fillId="0" borderId="7" xfId="0" applyFont="1" applyBorder="1" applyAlignment="1">
      <alignment horizontal="center" vertical="center" wrapText="1"/>
    </xf>
    <xf numFmtId="0" fontId="0" fillId="0" borderId="2" xfId="0" applyBorder="1" applyAlignment="1">
      <alignment horizontal="center" vertical="center" wrapText="1"/>
    </xf>
    <xf numFmtId="0" fontId="1" fillId="0" borderId="7"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05"/>
  <sheetViews>
    <sheetView tabSelected="1" view="pageBreakPreview" zoomScaleNormal="100" zoomScaleSheetLayoutView="100" workbookViewId="0">
      <pane ySplit="15" topLeftCell="A151" activePane="bottomLeft" state="frozen"/>
      <selection pane="bottomLeft" activeCell="F5" sqref="F5"/>
    </sheetView>
  </sheetViews>
  <sheetFormatPr defaultRowHeight="14.4" x14ac:dyDescent="0.3"/>
  <cols>
    <col min="1" max="1" width="1.109375" customWidth="1"/>
    <col min="2" max="2" width="5.6640625" customWidth="1"/>
    <col min="3" max="3" width="44" customWidth="1"/>
    <col min="4" max="4" width="27.33203125" customWidth="1"/>
    <col min="5" max="5" width="10" customWidth="1"/>
    <col min="6" max="6" width="13.44140625" customWidth="1"/>
    <col min="7" max="7" width="13.33203125" customWidth="1"/>
    <col min="8" max="8" width="12" customWidth="1"/>
    <col min="9" max="9" width="13" customWidth="1"/>
    <col min="10" max="10" width="4.33203125" customWidth="1"/>
  </cols>
  <sheetData>
    <row r="1" spans="2:9" x14ac:dyDescent="0.3">
      <c r="G1" s="5"/>
      <c r="I1" s="6" t="s">
        <v>49</v>
      </c>
    </row>
    <row r="2" spans="2:9" x14ac:dyDescent="0.3">
      <c r="G2" s="5"/>
      <c r="I2" s="6" t="s">
        <v>23</v>
      </c>
    </row>
    <row r="3" spans="2:9" x14ac:dyDescent="0.3">
      <c r="G3" s="5"/>
      <c r="I3" s="6" t="s">
        <v>24</v>
      </c>
    </row>
    <row r="4" spans="2:9" x14ac:dyDescent="0.3">
      <c r="G4" s="100" t="s">
        <v>55</v>
      </c>
      <c r="H4" s="101"/>
      <c r="I4" s="101"/>
    </row>
    <row r="5" spans="2:9" x14ac:dyDescent="0.3">
      <c r="G5" s="5"/>
      <c r="H5" s="6"/>
    </row>
    <row r="6" spans="2:9" x14ac:dyDescent="0.3">
      <c r="G6" s="6"/>
      <c r="I6" s="6" t="s">
        <v>25</v>
      </c>
    </row>
    <row r="7" spans="2:9" x14ac:dyDescent="0.3">
      <c r="G7" s="6"/>
      <c r="I7" s="6" t="s">
        <v>26</v>
      </c>
    </row>
    <row r="8" spans="2:9" x14ac:dyDescent="0.3">
      <c r="G8" s="7"/>
      <c r="I8" s="7" t="s">
        <v>28</v>
      </c>
    </row>
    <row r="9" spans="2:9" x14ac:dyDescent="0.3">
      <c r="G9" s="6"/>
      <c r="I9" s="6" t="s">
        <v>27</v>
      </c>
    </row>
    <row r="10" spans="2:9" ht="15.75" customHeight="1" x14ac:dyDescent="0.3">
      <c r="I10" s="1"/>
    </row>
    <row r="11" spans="2:9" ht="37.5" customHeight="1" x14ac:dyDescent="0.3">
      <c r="B11" s="108" t="s">
        <v>5</v>
      </c>
      <c r="C11" s="108"/>
      <c r="D11" s="108"/>
      <c r="E11" s="108"/>
      <c r="F11" s="108"/>
      <c r="G11" s="108"/>
      <c r="H11" s="108"/>
      <c r="I11" s="108"/>
    </row>
    <row r="12" spans="2:9" ht="21" customHeight="1" x14ac:dyDescent="0.3">
      <c r="B12" s="109" t="s">
        <v>10</v>
      </c>
      <c r="C12" s="109"/>
      <c r="D12" s="109"/>
      <c r="E12" s="109"/>
      <c r="F12" s="109"/>
      <c r="G12" s="109"/>
      <c r="H12" s="109"/>
      <c r="I12" s="109"/>
    </row>
    <row r="13" spans="2:9" ht="13.5" customHeight="1" x14ac:dyDescent="0.3">
      <c r="B13" s="107" t="s">
        <v>22</v>
      </c>
      <c r="C13" s="107"/>
      <c r="D13" s="107"/>
      <c r="E13" s="107"/>
      <c r="F13" s="107"/>
      <c r="G13" s="107"/>
      <c r="H13" s="107"/>
      <c r="I13" s="107"/>
    </row>
    <row r="14" spans="2:9" ht="12.75" customHeight="1" x14ac:dyDescent="0.3">
      <c r="I14" s="20" t="s">
        <v>31</v>
      </c>
    </row>
    <row r="15" spans="2:9" ht="50.25" customHeight="1" x14ac:dyDescent="0.3">
      <c r="B15" s="8" t="s">
        <v>0</v>
      </c>
      <c r="C15" s="8" t="s">
        <v>1</v>
      </c>
      <c r="D15" s="8" t="s">
        <v>2</v>
      </c>
      <c r="E15" s="8" t="s">
        <v>40</v>
      </c>
      <c r="F15" s="22" t="s">
        <v>41</v>
      </c>
      <c r="G15" s="8" t="s">
        <v>42</v>
      </c>
      <c r="H15" s="8" t="s">
        <v>43</v>
      </c>
      <c r="I15" s="8" t="s">
        <v>44</v>
      </c>
    </row>
    <row r="16" spans="2:9" ht="34.5" customHeight="1" x14ac:dyDescent="0.3">
      <c r="B16" s="8">
        <v>1</v>
      </c>
      <c r="C16" s="52" t="s">
        <v>53</v>
      </c>
      <c r="D16" s="52"/>
      <c r="E16" s="52"/>
      <c r="F16" s="52"/>
      <c r="G16" s="52"/>
      <c r="H16" s="52"/>
      <c r="I16" s="52"/>
    </row>
    <row r="17" spans="2:9" ht="30.75" customHeight="1" x14ac:dyDescent="0.3">
      <c r="B17" s="30">
        <v>1</v>
      </c>
      <c r="C17" s="32" t="s">
        <v>54</v>
      </c>
      <c r="D17" s="34" t="s">
        <v>51</v>
      </c>
      <c r="E17" s="27" t="s">
        <v>21</v>
      </c>
      <c r="F17" s="11">
        <f>G17+H17+I17</f>
        <v>877950</v>
      </c>
      <c r="G17" s="11">
        <f>G18+G19+G20+G21+G22+G23</f>
        <v>0</v>
      </c>
      <c r="H17" s="11">
        <f>H18+H19+H20+H21+H22+H23</f>
        <v>780400</v>
      </c>
      <c r="I17" s="11">
        <f>I18+I19+I20+I21+I22+I23</f>
        <v>97550</v>
      </c>
    </row>
    <row r="18" spans="2:9" ht="28.5" customHeight="1" x14ac:dyDescent="0.3">
      <c r="B18" s="31"/>
      <c r="C18" s="33"/>
      <c r="D18" s="35"/>
      <c r="E18" s="27">
        <v>2019</v>
      </c>
      <c r="F18" s="11">
        <f t="shared" ref="F18" si="0">G18+H18+I18</f>
        <v>0</v>
      </c>
      <c r="G18" s="11">
        <v>0</v>
      </c>
      <c r="H18" s="11">
        <v>0</v>
      </c>
      <c r="I18" s="11">
        <v>0</v>
      </c>
    </row>
    <row r="19" spans="2:9" ht="29.25" customHeight="1" x14ac:dyDescent="0.3">
      <c r="B19" s="31"/>
      <c r="C19" s="33"/>
      <c r="D19" s="35"/>
      <c r="E19" s="27">
        <v>2020</v>
      </c>
      <c r="F19" s="11">
        <f>G19+H19+I19</f>
        <v>0</v>
      </c>
      <c r="G19" s="11">
        <v>0</v>
      </c>
      <c r="H19" s="11">
        <v>0</v>
      </c>
      <c r="I19" s="11">
        <v>0</v>
      </c>
    </row>
    <row r="20" spans="2:9" ht="26.25" customHeight="1" x14ac:dyDescent="0.3">
      <c r="B20" s="31"/>
      <c r="C20" s="33"/>
      <c r="D20" s="35"/>
      <c r="E20" s="27">
        <v>2021</v>
      </c>
      <c r="F20" s="11">
        <f t="shared" ref="F20:F22" si="1">G20+H20+I20</f>
        <v>877950</v>
      </c>
      <c r="G20" s="11">
        <v>0</v>
      </c>
      <c r="H20" s="11">
        <v>780400</v>
      </c>
      <c r="I20" s="11">
        <v>97550</v>
      </c>
    </row>
    <row r="21" spans="2:9" ht="27.75" customHeight="1" x14ac:dyDescent="0.3">
      <c r="B21" s="31"/>
      <c r="C21" s="33"/>
      <c r="D21" s="35"/>
      <c r="E21" s="27">
        <v>2022</v>
      </c>
      <c r="F21" s="11">
        <f t="shared" si="1"/>
        <v>0</v>
      </c>
      <c r="G21" s="11">
        <v>0</v>
      </c>
      <c r="H21" s="11">
        <v>0</v>
      </c>
      <c r="I21" s="11">
        <v>0</v>
      </c>
    </row>
    <row r="22" spans="2:9" ht="27" customHeight="1" x14ac:dyDescent="0.3">
      <c r="B22" s="31"/>
      <c r="C22" s="33"/>
      <c r="D22" s="35"/>
      <c r="E22" s="27">
        <v>2023</v>
      </c>
      <c r="F22" s="11">
        <f t="shared" si="1"/>
        <v>0</v>
      </c>
      <c r="G22" s="11">
        <v>0</v>
      </c>
      <c r="H22" s="11">
        <v>0</v>
      </c>
      <c r="I22" s="11">
        <v>0</v>
      </c>
    </row>
    <row r="23" spans="2:9" ht="33.75" customHeight="1" x14ac:dyDescent="0.3">
      <c r="B23" s="31"/>
      <c r="C23" s="33"/>
      <c r="D23" s="35"/>
      <c r="E23" s="27">
        <v>2024</v>
      </c>
      <c r="F23" s="11">
        <f>G23+H23+I23</f>
        <v>0</v>
      </c>
      <c r="G23" s="11">
        <v>0</v>
      </c>
      <c r="H23" s="11">
        <v>0</v>
      </c>
      <c r="I23" s="11">
        <v>0</v>
      </c>
    </row>
    <row r="24" spans="2:9" ht="27" customHeight="1" x14ac:dyDescent="0.3">
      <c r="B24" s="36" t="s">
        <v>3</v>
      </c>
      <c r="C24" s="37"/>
      <c r="D24" s="38"/>
      <c r="E24" s="27" t="s">
        <v>50</v>
      </c>
      <c r="F24" s="11">
        <f>G24+H24+I24</f>
        <v>877950</v>
      </c>
      <c r="G24" s="11">
        <f>G25+G26+G27+G28+G29+G30</f>
        <v>0</v>
      </c>
      <c r="H24" s="11">
        <f t="shared" ref="H24:I24" si="2">H25+H26+H27+H28+H29+H30</f>
        <v>780400</v>
      </c>
      <c r="I24" s="11">
        <f t="shared" si="2"/>
        <v>97550</v>
      </c>
    </row>
    <row r="25" spans="2:9" ht="27" customHeight="1" x14ac:dyDescent="0.3">
      <c r="B25" s="39"/>
      <c r="C25" s="40"/>
      <c r="D25" s="41"/>
      <c r="E25" s="29">
        <v>2019</v>
      </c>
      <c r="F25" s="11">
        <f t="shared" ref="F25:F30" si="3">G25+H25+I25</f>
        <v>0</v>
      </c>
      <c r="G25" s="11">
        <v>0</v>
      </c>
      <c r="H25" s="11">
        <v>0</v>
      </c>
      <c r="I25" s="11">
        <v>0</v>
      </c>
    </row>
    <row r="26" spans="2:9" ht="27" customHeight="1" x14ac:dyDescent="0.3">
      <c r="B26" s="39"/>
      <c r="C26" s="40"/>
      <c r="D26" s="41"/>
      <c r="E26" s="29">
        <v>2020</v>
      </c>
      <c r="F26" s="11">
        <f t="shared" si="3"/>
        <v>0</v>
      </c>
      <c r="G26" s="11">
        <v>0</v>
      </c>
      <c r="H26" s="11">
        <v>0</v>
      </c>
      <c r="I26" s="11">
        <v>0</v>
      </c>
    </row>
    <row r="27" spans="2:9" ht="27" customHeight="1" x14ac:dyDescent="0.3">
      <c r="B27" s="39"/>
      <c r="C27" s="40"/>
      <c r="D27" s="41"/>
      <c r="E27" s="29">
        <v>2021</v>
      </c>
      <c r="F27" s="11">
        <f t="shared" si="3"/>
        <v>877950</v>
      </c>
      <c r="G27" s="11">
        <v>0</v>
      </c>
      <c r="H27" s="11">
        <f>H20</f>
        <v>780400</v>
      </c>
      <c r="I27" s="11">
        <f>I20</f>
        <v>97550</v>
      </c>
    </row>
    <row r="28" spans="2:9" ht="27" customHeight="1" x14ac:dyDescent="0.3">
      <c r="B28" s="39"/>
      <c r="C28" s="40"/>
      <c r="D28" s="41"/>
      <c r="E28" s="29">
        <v>2022</v>
      </c>
      <c r="F28" s="11">
        <f t="shared" si="3"/>
        <v>0</v>
      </c>
      <c r="G28" s="11">
        <v>0</v>
      </c>
      <c r="H28" s="11">
        <v>0</v>
      </c>
      <c r="I28" s="11">
        <v>0</v>
      </c>
    </row>
    <row r="29" spans="2:9" ht="27" customHeight="1" x14ac:dyDescent="0.3">
      <c r="B29" s="39"/>
      <c r="C29" s="40"/>
      <c r="D29" s="41"/>
      <c r="E29" s="29">
        <v>2023</v>
      </c>
      <c r="F29" s="11">
        <f t="shared" si="3"/>
        <v>0</v>
      </c>
      <c r="G29" s="11">
        <v>0</v>
      </c>
      <c r="H29" s="11">
        <v>0</v>
      </c>
      <c r="I29" s="11">
        <v>0</v>
      </c>
    </row>
    <row r="30" spans="2:9" ht="27" customHeight="1" x14ac:dyDescent="0.3">
      <c r="B30" s="42"/>
      <c r="C30" s="43"/>
      <c r="D30" s="44"/>
      <c r="E30" s="27">
        <v>2024</v>
      </c>
      <c r="F30" s="11">
        <f t="shared" si="3"/>
        <v>0</v>
      </c>
      <c r="G30" s="11">
        <v>0</v>
      </c>
      <c r="H30" s="11">
        <v>0</v>
      </c>
      <c r="I30" s="11">
        <v>0</v>
      </c>
    </row>
    <row r="31" spans="2:9" ht="34.5" customHeight="1" x14ac:dyDescent="0.3">
      <c r="B31" s="28">
        <v>2</v>
      </c>
      <c r="C31" s="52" t="s">
        <v>9</v>
      </c>
      <c r="D31" s="52"/>
      <c r="E31" s="52"/>
      <c r="F31" s="52"/>
      <c r="G31" s="52"/>
      <c r="H31" s="52"/>
      <c r="I31" s="52"/>
    </row>
    <row r="32" spans="2:9" ht="23.25" customHeight="1" x14ac:dyDescent="0.3">
      <c r="B32" s="30">
        <v>1</v>
      </c>
      <c r="C32" s="32" t="s">
        <v>7</v>
      </c>
      <c r="D32" s="32" t="s">
        <v>13</v>
      </c>
      <c r="E32" s="8" t="s">
        <v>21</v>
      </c>
      <c r="F32" s="11">
        <f>G32+H32+I32</f>
        <v>26579429.59</v>
      </c>
      <c r="G32" s="11">
        <f>G33+G34+G35+G36+G37+G38</f>
        <v>0</v>
      </c>
      <c r="H32" s="11">
        <f>H33+H34+H35+H36+H37+H38</f>
        <v>22530400</v>
      </c>
      <c r="I32" s="11">
        <f>I33+I34+I35+I36+I37+I38</f>
        <v>4049029.59</v>
      </c>
    </row>
    <row r="33" spans="2:9" ht="22.5" customHeight="1" x14ac:dyDescent="0.3">
      <c r="B33" s="31"/>
      <c r="C33" s="48"/>
      <c r="D33" s="48"/>
      <c r="E33" s="8">
        <v>2019</v>
      </c>
      <c r="F33" s="11">
        <f t="shared" ref="F33:F37" si="4">G33+H33+I33</f>
        <v>5912073.8499999996</v>
      </c>
      <c r="G33" s="11">
        <v>0</v>
      </c>
      <c r="H33" s="11">
        <v>5076400</v>
      </c>
      <c r="I33" s="11">
        <v>835673.85</v>
      </c>
    </row>
    <row r="34" spans="2:9" ht="22.5" customHeight="1" x14ac:dyDescent="0.3">
      <c r="B34" s="31"/>
      <c r="C34" s="48"/>
      <c r="D34" s="48"/>
      <c r="E34" s="8">
        <v>2020</v>
      </c>
      <c r="F34" s="11">
        <f>G34+H34+I34</f>
        <v>3707132.74</v>
      </c>
      <c r="G34" s="11">
        <v>0</v>
      </c>
      <c r="H34" s="11">
        <v>3449800</v>
      </c>
      <c r="I34" s="11">
        <v>257332.74</v>
      </c>
    </row>
    <row r="35" spans="2:9" ht="22.5" customHeight="1" x14ac:dyDescent="0.3">
      <c r="B35" s="31"/>
      <c r="C35" s="48"/>
      <c r="D35" s="48"/>
      <c r="E35" s="8">
        <v>2021</v>
      </c>
      <c r="F35" s="11">
        <f t="shared" si="4"/>
        <v>8560223</v>
      </c>
      <c r="G35" s="11">
        <v>0</v>
      </c>
      <c r="H35" s="11">
        <v>7704200</v>
      </c>
      <c r="I35" s="11">
        <v>856023</v>
      </c>
    </row>
    <row r="36" spans="2:9" ht="22.5" customHeight="1" x14ac:dyDescent="0.3">
      <c r="B36" s="31"/>
      <c r="C36" s="48"/>
      <c r="D36" s="48"/>
      <c r="E36" s="8">
        <v>2022</v>
      </c>
      <c r="F36" s="11">
        <f t="shared" si="4"/>
        <v>7000000</v>
      </c>
      <c r="G36" s="11">
        <v>0</v>
      </c>
      <c r="H36" s="11">
        <v>6300000</v>
      </c>
      <c r="I36" s="11">
        <v>700000</v>
      </c>
    </row>
    <row r="37" spans="2:9" ht="22.5" customHeight="1" x14ac:dyDescent="0.3">
      <c r="B37" s="31"/>
      <c r="C37" s="48"/>
      <c r="D37" s="48"/>
      <c r="E37" s="8">
        <v>2023</v>
      </c>
      <c r="F37" s="11">
        <f t="shared" si="4"/>
        <v>700000</v>
      </c>
      <c r="G37" s="11">
        <v>0</v>
      </c>
      <c r="H37" s="11">
        <v>0</v>
      </c>
      <c r="I37" s="11">
        <v>700000</v>
      </c>
    </row>
    <row r="38" spans="2:9" ht="24.75" customHeight="1" x14ac:dyDescent="0.3">
      <c r="B38" s="116"/>
      <c r="C38" s="49"/>
      <c r="D38" s="49"/>
      <c r="E38" s="8">
        <v>2024</v>
      </c>
      <c r="F38" s="11">
        <f>G38+H38+I38</f>
        <v>700000</v>
      </c>
      <c r="G38" s="11">
        <v>0</v>
      </c>
      <c r="H38" s="11">
        <v>0</v>
      </c>
      <c r="I38" s="11">
        <v>700000</v>
      </c>
    </row>
    <row r="39" spans="2:9" ht="23.25" customHeight="1" x14ac:dyDescent="0.3">
      <c r="B39" s="36" t="s">
        <v>3</v>
      </c>
      <c r="C39" s="57"/>
      <c r="D39" s="58"/>
      <c r="E39" s="8" t="s">
        <v>21</v>
      </c>
      <c r="F39" s="11">
        <f>G39+H39+I39</f>
        <v>26579429.59</v>
      </c>
      <c r="G39" s="11">
        <v>0</v>
      </c>
      <c r="H39" s="11">
        <f>H40+H41+H42+H43+H44+H45</f>
        <v>22530400</v>
      </c>
      <c r="I39" s="11">
        <f>I40+I41+I42+I43+I44+I45</f>
        <v>4049029.59</v>
      </c>
    </row>
    <row r="40" spans="2:9" ht="24" customHeight="1" x14ac:dyDescent="0.3">
      <c r="B40" s="59"/>
      <c r="C40" s="60"/>
      <c r="D40" s="61"/>
      <c r="E40" s="8">
        <v>2019</v>
      </c>
      <c r="F40" s="11">
        <f t="shared" ref="F40:F45" si="5">G40+H40+I40</f>
        <v>5912073.8499999996</v>
      </c>
      <c r="G40" s="11">
        <v>0</v>
      </c>
      <c r="H40" s="11">
        <f t="shared" ref="H40:I43" si="6">H33</f>
        <v>5076400</v>
      </c>
      <c r="I40" s="11">
        <f t="shared" si="6"/>
        <v>835673.85</v>
      </c>
    </row>
    <row r="41" spans="2:9" ht="24" customHeight="1" x14ac:dyDescent="0.3">
      <c r="B41" s="59"/>
      <c r="C41" s="60"/>
      <c r="D41" s="61"/>
      <c r="E41" s="8">
        <v>2020</v>
      </c>
      <c r="F41" s="11">
        <f t="shared" si="5"/>
        <v>3707132.74</v>
      </c>
      <c r="G41" s="11">
        <v>0</v>
      </c>
      <c r="H41" s="11">
        <f t="shared" si="6"/>
        <v>3449800</v>
      </c>
      <c r="I41" s="11">
        <f t="shared" si="6"/>
        <v>257332.74</v>
      </c>
    </row>
    <row r="42" spans="2:9" ht="23.25" customHeight="1" x14ac:dyDescent="0.3">
      <c r="B42" s="59"/>
      <c r="C42" s="60"/>
      <c r="D42" s="61"/>
      <c r="E42" s="8">
        <v>2021</v>
      </c>
      <c r="F42" s="11">
        <f t="shared" si="5"/>
        <v>8560223</v>
      </c>
      <c r="G42" s="11">
        <v>0</v>
      </c>
      <c r="H42" s="11">
        <f t="shared" si="6"/>
        <v>7704200</v>
      </c>
      <c r="I42" s="11">
        <f t="shared" si="6"/>
        <v>856023</v>
      </c>
    </row>
    <row r="43" spans="2:9" ht="24" customHeight="1" x14ac:dyDescent="0.3">
      <c r="B43" s="59"/>
      <c r="C43" s="60"/>
      <c r="D43" s="61"/>
      <c r="E43" s="8">
        <v>2022</v>
      </c>
      <c r="F43" s="11">
        <f t="shared" si="5"/>
        <v>7000000</v>
      </c>
      <c r="G43" s="11">
        <v>0</v>
      </c>
      <c r="H43" s="11">
        <f t="shared" si="6"/>
        <v>6300000</v>
      </c>
      <c r="I43" s="11">
        <f t="shared" si="6"/>
        <v>700000</v>
      </c>
    </row>
    <row r="44" spans="2:9" ht="23.25" customHeight="1" x14ac:dyDescent="0.3">
      <c r="B44" s="59"/>
      <c r="C44" s="60"/>
      <c r="D44" s="61"/>
      <c r="E44" s="8">
        <v>2023</v>
      </c>
      <c r="F44" s="11">
        <f t="shared" si="5"/>
        <v>700000</v>
      </c>
      <c r="G44" s="11">
        <v>0</v>
      </c>
      <c r="H44" s="11">
        <v>0</v>
      </c>
      <c r="I44" s="11">
        <f t="shared" ref="I44:I45" si="7">I37</f>
        <v>700000</v>
      </c>
    </row>
    <row r="45" spans="2:9" ht="21.75" customHeight="1" x14ac:dyDescent="0.3">
      <c r="B45" s="62"/>
      <c r="C45" s="63"/>
      <c r="D45" s="64"/>
      <c r="E45" s="8">
        <v>2024</v>
      </c>
      <c r="F45" s="11">
        <f t="shared" si="5"/>
        <v>700000</v>
      </c>
      <c r="G45" s="11">
        <v>0</v>
      </c>
      <c r="H45" s="11">
        <v>0</v>
      </c>
      <c r="I45" s="11">
        <f t="shared" si="7"/>
        <v>700000</v>
      </c>
    </row>
    <row r="46" spans="2:9" ht="35.25" customHeight="1" x14ac:dyDescent="0.3">
      <c r="B46" s="8">
        <v>3</v>
      </c>
      <c r="C46" s="110" t="s">
        <v>8</v>
      </c>
      <c r="D46" s="111"/>
      <c r="E46" s="111"/>
      <c r="F46" s="111"/>
      <c r="G46" s="111"/>
      <c r="H46" s="111"/>
      <c r="I46" s="112"/>
    </row>
    <row r="47" spans="2:9" ht="23.25" customHeight="1" x14ac:dyDescent="0.3">
      <c r="B47" s="30">
        <v>1</v>
      </c>
      <c r="C47" s="32" t="s">
        <v>39</v>
      </c>
      <c r="D47" s="32" t="s">
        <v>12</v>
      </c>
      <c r="E47" s="10" t="s">
        <v>21</v>
      </c>
      <c r="F47" s="11">
        <f>G47+H47+I47</f>
        <v>573688336.5</v>
      </c>
      <c r="G47" s="11">
        <f>G48+G49+G50+G51+G52+G53</f>
        <v>463606200</v>
      </c>
      <c r="H47" s="11">
        <f>H48+H49+H50+H51+H52+H53</f>
        <v>0</v>
      </c>
      <c r="I47" s="11">
        <f>I48+I49+I50+I51+I52+I53</f>
        <v>110082136.5</v>
      </c>
    </row>
    <row r="48" spans="2:9" ht="24.75" customHeight="1" x14ac:dyDescent="0.3">
      <c r="B48" s="115"/>
      <c r="C48" s="117"/>
      <c r="D48" s="55"/>
      <c r="E48" s="12">
        <v>2019</v>
      </c>
      <c r="F48" s="11">
        <f t="shared" ref="F48:F67" si="8">G48+H48+I48</f>
        <v>65424000</v>
      </c>
      <c r="G48" s="11">
        <v>56918800</v>
      </c>
      <c r="H48" s="11">
        <v>0</v>
      </c>
      <c r="I48" s="11">
        <v>8505200</v>
      </c>
    </row>
    <row r="49" spans="2:9" ht="22.5" customHeight="1" x14ac:dyDescent="0.3">
      <c r="B49" s="115"/>
      <c r="C49" s="117"/>
      <c r="D49" s="55"/>
      <c r="E49" s="12">
        <v>2020</v>
      </c>
      <c r="F49" s="11">
        <f t="shared" si="8"/>
        <v>237571781.5</v>
      </c>
      <c r="G49" s="11">
        <v>206687400</v>
      </c>
      <c r="H49" s="11">
        <v>0</v>
      </c>
      <c r="I49" s="21">
        <v>30884381.5</v>
      </c>
    </row>
    <row r="50" spans="2:9" ht="23.25" customHeight="1" x14ac:dyDescent="0.3">
      <c r="B50" s="115"/>
      <c r="C50" s="117"/>
      <c r="D50" s="55"/>
      <c r="E50" s="12">
        <v>2021</v>
      </c>
      <c r="F50" s="11">
        <f>G50+H50+I50</f>
        <v>229885060</v>
      </c>
      <c r="G50" s="11">
        <v>200000000</v>
      </c>
      <c r="H50" s="11">
        <v>0</v>
      </c>
      <c r="I50" s="21">
        <v>29885060</v>
      </c>
    </row>
    <row r="51" spans="2:9" ht="22.5" customHeight="1" x14ac:dyDescent="0.3">
      <c r="B51" s="115"/>
      <c r="C51" s="117"/>
      <c r="D51" s="55"/>
      <c r="E51" s="12">
        <v>2022</v>
      </c>
      <c r="F51" s="11">
        <f t="shared" si="8"/>
        <v>12513370</v>
      </c>
      <c r="G51" s="11">
        <v>0</v>
      </c>
      <c r="H51" s="11">
        <v>0</v>
      </c>
      <c r="I51" s="11">
        <v>12513370</v>
      </c>
    </row>
    <row r="52" spans="2:9" ht="24.75" customHeight="1" x14ac:dyDescent="0.3">
      <c r="B52" s="115"/>
      <c r="C52" s="117"/>
      <c r="D52" s="55"/>
      <c r="E52" s="12">
        <v>2023</v>
      </c>
      <c r="F52" s="11">
        <f t="shared" si="8"/>
        <v>12165780</v>
      </c>
      <c r="G52" s="11">
        <v>0</v>
      </c>
      <c r="H52" s="11">
        <v>0</v>
      </c>
      <c r="I52" s="11">
        <v>12165780</v>
      </c>
    </row>
    <row r="53" spans="2:9" ht="24" customHeight="1" x14ac:dyDescent="0.3">
      <c r="B53" s="115"/>
      <c r="C53" s="117"/>
      <c r="D53" s="56"/>
      <c r="E53" s="12">
        <v>2024</v>
      </c>
      <c r="F53" s="11">
        <f t="shared" si="8"/>
        <v>16128345</v>
      </c>
      <c r="G53" s="11">
        <v>0</v>
      </c>
      <c r="H53" s="11">
        <v>0</v>
      </c>
      <c r="I53" s="11">
        <v>16128345</v>
      </c>
    </row>
    <row r="54" spans="2:9" ht="24" customHeight="1" x14ac:dyDescent="0.3">
      <c r="B54" s="31"/>
      <c r="C54" s="55"/>
      <c r="D54" s="32" t="s">
        <v>14</v>
      </c>
      <c r="E54" s="10" t="s">
        <v>21</v>
      </c>
      <c r="F54" s="11">
        <f t="shared" si="8"/>
        <v>106263251</v>
      </c>
      <c r="G54" s="11">
        <f>G55+G56+G57+G58+G59+G60</f>
        <v>0</v>
      </c>
      <c r="H54" s="11">
        <f>H55+H56+H57+H58+H59+H60</f>
        <v>92449000</v>
      </c>
      <c r="I54" s="11">
        <f>I55+I56+I57+I58+I59+I60</f>
        <v>13814251</v>
      </c>
    </row>
    <row r="55" spans="2:9" ht="23.25" customHeight="1" x14ac:dyDescent="0.3">
      <c r="B55" s="31"/>
      <c r="C55" s="55"/>
      <c r="D55" s="55"/>
      <c r="E55" s="12">
        <v>2019</v>
      </c>
      <c r="F55" s="11">
        <f t="shared" si="8"/>
        <v>106263251</v>
      </c>
      <c r="G55" s="11">
        <v>0</v>
      </c>
      <c r="H55" s="11">
        <v>92449000</v>
      </c>
      <c r="I55" s="11">
        <v>13814251</v>
      </c>
    </row>
    <row r="56" spans="2:9" ht="21.75" customHeight="1" x14ac:dyDescent="0.3">
      <c r="B56" s="31"/>
      <c r="C56" s="55"/>
      <c r="D56" s="55"/>
      <c r="E56" s="12">
        <v>2020</v>
      </c>
      <c r="F56" s="11">
        <f t="shared" si="8"/>
        <v>0</v>
      </c>
      <c r="G56" s="11">
        <v>0</v>
      </c>
      <c r="H56" s="11">
        <v>0</v>
      </c>
      <c r="I56" s="11">
        <v>0</v>
      </c>
    </row>
    <row r="57" spans="2:9" ht="22.5" customHeight="1" x14ac:dyDescent="0.3">
      <c r="B57" s="31"/>
      <c r="C57" s="55"/>
      <c r="D57" s="55"/>
      <c r="E57" s="12">
        <v>2021</v>
      </c>
      <c r="F57" s="11">
        <f t="shared" si="8"/>
        <v>0</v>
      </c>
      <c r="G57" s="11">
        <v>0</v>
      </c>
      <c r="H57" s="11">
        <v>0</v>
      </c>
      <c r="I57" s="11">
        <v>0</v>
      </c>
    </row>
    <row r="58" spans="2:9" ht="22.5" customHeight="1" x14ac:dyDescent="0.3">
      <c r="B58" s="31"/>
      <c r="C58" s="55"/>
      <c r="D58" s="55"/>
      <c r="E58" s="12">
        <v>2022</v>
      </c>
      <c r="F58" s="11">
        <f t="shared" si="8"/>
        <v>0</v>
      </c>
      <c r="G58" s="11">
        <v>0</v>
      </c>
      <c r="H58" s="11">
        <v>0</v>
      </c>
      <c r="I58" s="11">
        <v>0</v>
      </c>
    </row>
    <row r="59" spans="2:9" ht="24" customHeight="1" x14ac:dyDescent="0.3">
      <c r="B59" s="31"/>
      <c r="C59" s="55"/>
      <c r="D59" s="55"/>
      <c r="E59" s="12">
        <v>2023</v>
      </c>
      <c r="F59" s="11">
        <f t="shared" si="8"/>
        <v>0</v>
      </c>
      <c r="G59" s="11">
        <v>0</v>
      </c>
      <c r="H59" s="11">
        <v>0</v>
      </c>
      <c r="I59" s="11">
        <v>0</v>
      </c>
    </row>
    <row r="60" spans="2:9" ht="23.25" customHeight="1" x14ac:dyDescent="0.3">
      <c r="B60" s="116"/>
      <c r="C60" s="56"/>
      <c r="D60" s="56"/>
      <c r="E60" s="12">
        <v>2024</v>
      </c>
      <c r="F60" s="11">
        <f t="shared" si="8"/>
        <v>0</v>
      </c>
      <c r="G60" s="11">
        <v>0</v>
      </c>
      <c r="H60" s="11">
        <v>0</v>
      </c>
      <c r="I60" s="11">
        <v>0</v>
      </c>
    </row>
    <row r="61" spans="2:9" ht="23.25" customHeight="1" x14ac:dyDescent="0.3">
      <c r="B61" s="36" t="s">
        <v>3</v>
      </c>
      <c r="C61" s="102"/>
      <c r="D61" s="102"/>
      <c r="E61" s="10" t="s">
        <v>21</v>
      </c>
      <c r="F61" s="11">
        <f>G61+H61+I61</f>
        <v>679951587.5</v>
      </c>
      <c r="G61" s="11">
        <f>G62+G63+G64+G65+G66+G67</f>
        <v>463606200</v>
      </c>
      <c r="H61" s="11">
        <f>H62+H63+H64+H65+H66+H67</f>
        <v>92449000</v>
      </c>
      <c r="I61" s="11">
        <f>I62+I63+I64+I65+I66+I67</f>
        <v>123896387.5</v>
      </c>
    </row>
    <row r="62" spans="2:9" ht="23.25" customHeight="1" x14ac:dyDescent="0.3">
      <c r="B62" s="103"/>
      <c r="C62" s="104"/>
      <c r="D62" s="104"/>
      <c r="E62" s="12">
        <v>2019</v>
      </c>
      <c r="F62" s="11">
        <f t="shared" si="8"/>
        <v>171687251</v>
      </c>
      <c r="G62" s="11">
        <f>G48+G55</f>
        <v>56918800</v>
      </c>
      <c r="H62" s="11">
        <f t="shared" ref="H62:I62" si="9">H48+H55</f>
        <v>92449000</v>
      </c>
      <c r="I62" s="11">
        <f t="shared" si="9"/>
        <v>22319451</v>
      </c>
    </row>
    <row r="63" spans="2:9" ht="23.25" customHeight="1" x14ac:dyDescent="0.3">
      <c r="B63" s="103"/>
      <c r="C63" s="104"/>
      <c r="D63" s="104"/>
      <c r="E63" s="12">
        <v>2020</v>
      </c>
      <c r="F63" s="11">
        <f t="shared" si="8"/>
        <v>237571781.5</v>
      </c>
      <c r="G63" s="11">
        <f t="shared" ref="G63:H63" si="10">G49+G56</f>
        <v>206687400</v>
      </c>
      <c r="H63" s="11">
        <f t="shared" si="10"/>
        <v>0</v>
      </c>
      <c r="I63" s="11">
        <f>I49+I56</f>
        <v>30884381.5</v>
      </c>
    </row>
    <row r="64" spans="2:9" ht="23.25" customHeight="1" x14ac:dyDescent="0.3">
      <c r="B64" s="103"/>
      <c r="C64" s="104"/>
      <c r="D64" s="104"/>
      <c r="E64" s="12">
        <v>2021</v>
      </c>
      <c r="F64" s="11">
        <f t="shared" si="8"/>
        <v>229885060</v>
      </c>
      <c r="G64" s="11">
        <f t="shared" ref="G64:I64" si="11">G50+G57</f>
        <v>200000000</v>
      </c>
      <c r="H64" s="11">
        <f t="shared" si="11"/>
        <v>0</v>
      </c>
      <c r="I64" s="11">
        <f t="shared" si="11"/>
        <v>29885060</v>
      </c>
    </row>
    <row r="65" spans="2:9" ht="23.25" customHeight="1" x14ac:dyDescent="0.3">
      <c r="B65" s="103"/>
      <c r="C65" s="104"/>
      <c r="D65" s="104"/>
      <c r="E65" s="12">
        <v>2022</v>
      </c>
      <c r="F65" s="11">
        <f t="shared" si="8"/>
        <v>12513370</v>
      </c>
      <c r="G65" s="11">
        <f t="shared" ref="G65:I65" si="12">G51+G58</f>
        <v>0</v>
      </c>
      <c r="H65" s="11">
        <f t="shared" si="12"/>
        <v>0</v>
      </c>
      <c r="I65" s="11">
        <f t="shared" si="12"/>
        <v>12513370</v>
      </c>
    </row>
    <row r="66" spans="2:9" ht="23.25" customHeight="1" x14ac:dyDescent="0.3">
      <c r="B66" s="103"/>
      <c r="C66" s="104"/>
      <c r="D66" s="104"/>
      <c r="E66" s="12">
        <v>2023</v>
      </c>
      <c r="F66" s="11">
        <f t="shared" si="8"/>
        <v>12165780</v>
      </c>
      <c r="G66" s="11">
        <f t="shared" ref="G66:I66" si="13">G52+G59</f>
        <v>0</v>
      </c>
      <c r="H66" s="11">
        <f t="shared" si="13"/>
        <v>0</v>
      </c>
      <c r="I66" s="11">
        <f t="shared" si="13"/>
        <v>12165780</v>
      </c>
    </row>
    <row r="67" spans="2:9" ht="23.25" customHeight="1" x14ac:dyDescent="0.3">
      <c r="B67" s="105"/>
      <c r="C67" s="106"/>
      <c r="D67" s="106"/>
      <c r="E67" s="12">
        <v>2024</v>
      </c>
      <c r="F67" s="11">
        <f t="shared" si="8"/>
        <v>16128345</v>
      </c>
      <c r="G67" s="11">
        <f t="shared" ref="G67:I67" si="14">G53+G60</f>
        <v>0</v>
      </c>
      <c r="H67" s="11">
        <f t="shared" si="14"/>
        <v>0</v>
      </c>
      <c r="I67" s="11">
        <f t="shared" si="14"/>
        <v>16128345</v>
      </c>
    </row>
    <row r="68" spans="2:9" ht="32.25" customHeight="1" x14ac:dyDescent="0.3">
      <c r="B68" s="8">
        <v>4</v>
      </c>
      <c r="C68" s="110" t="s">
        <v>6</v>
      </c>
      <c r="D68" s="113"/>
      <c r="E68" s="113"/>
      <c r="F68" s="113"/>
      <c r="G68" s="113"/>
      <c r="H68" s="113"/>
      <c r="I68" s="114"/>
    </row>
    <row r="69" spans="2:9" ht="26.25" customHeight="1" x14ac:dyDescent="0.3">
      <c r="B69" s="30">
        <v>1</v>
      </c>
      <c r="C69" s="47" t="s">
        <v>4</v>
      </c>
      <c r="D69" s="53" t="s">
        <v>15</v>
      </c>
      <c r="E69" s="10" t="s">
        <v>21</v>
      </c>
      <c r="F69" s="11">
        <f>G69+H69+I69</f>
        <v>504425.07</v>
      </c>
      <c r="G69" s="11">
        <f>G70+G71+G72+G73+G74+G75</f>
        <v>0</v>
      </c>
      <c r="H69" s="11">
        <f t="shared" ref="H69:I69" si="15">H70+H71+H72+H73+H74+H75</f>
        <v>331907.83</v>
      </c>
      <c r="I69" s="11">
        <f t="shared" si="15"/>
        <v>172517.24</v>
      </c>
    </row>
    <row r="70" spans="2:9" ht="24" customHeight="1" x14ac:dyDescent="0.3">
      <c r="B70" s="50"/>
      <c r="C70" s="48"/>
      <c r="D70" s="54"/>
      <c r="E70" s="12">
        <v>2019</v>
      </c>
      <c r="F70" s="11">
        <f>G70+H70+I70</f>
        <v>504425.07</v>
      </c>
      <c r="G70" s="11">
        <v>0</v>
      </c>
      <c r="H70" s="11">
        <v>331907.83</v>
      </c>
      <c r="I70" s="11">
        <v>172517.24</v>
      </c>
    </row>
    <row r="71" spans="2:9" ht="23.25" customHeight="1" x14ac:dyDescent="0.3">
      <c r="B71" s="50"/>
      <c r="C71" s="48"/>
      <c r="D71" s="54"/>
      <c r="E71" s="12">
        <v>2020</v>
      </c>
      <c r="F71" s="11">
        <f>G71+H71+I71</f>
        <v>0</v>
      </c>
      <c r="G71" s="11">
        <v>0</v>
      </c>
      <c r="H71" s="11">
        <v>0</v>
      </c>
      <c r="I71" s="11">
        <v>0</v>
      </c>
    </row>
    <row r="72" spans="2:9" ht="27" customHeight="1" x14ac:dyDescent="0.3">
      <c r="B72" s="50"/>
      <c r="C72" s="48"/>
      <c r="D72" s="54"/>
      <c r="E72" s="12">
        <v>2021</v>
      </c>
      <c r="F72" s="11">
        <f t="shared" ref="F72:F75" si="16">G72+H72+I72</f>
        <v>0</v>
      </c>
      <c r="G72" s="11">
        <v>0</v>
      </c>
      <c r="H72" s="11">
        <v>0</v>
      </c>
      <c r="I72" s="11">
        <v>0</v>
      </c>
    </row>
    <row r="73" spans="2:9" ht="24.75" customHeight="1" x14ac:dyDescent="0.3">
      <c r="B73" s="50"/>
      <c r="C73" s="48"/>
      <c r="D73" s="54"/>
      <c r="E73" s="12">
        <v>2022</v>
      </c>
      <c r="F73" s="11">
        <f t="shared" si="16"/>
        <v>0</v>
      </c>
      <c r="G73" s="11">
        <v>0</v>
      </c>
      <c r="H73" s="11">
        <v>0</v>
      </c>
      <c r="I73" s="11">
        <v>0</v>
      </c>
    </row>
    <row r="74" spans="2:9" ht="25.5" customHeight="1" x14ac:dyDescent="0.3">
      <c r="B74" s="50"/>
      <c r="C74" s="48"/>
      <c r="D74" s="54"/>
      <c r="E74" s="12">
        <v>2023</v>
      </c>
      <c r="F74" s="11">
        <f t="shared" si="16"/>
        <v>0</v>
      </c>
      <c r="G74" s="11">
        <v>0</v>
      </c>
      <c r="H74" s="11">
        <v>0</v>
      </c>
      <c r="I74" s="11">
        <v>0</v>
      </c>
    </row>
    <row r="75" spans="2:9" ht="24" customHeight="1" x14ac:dyDescent="0.3">
      <c r="B75" s="50"/>
      <c r="C75" s="48"/>
      <c r="D75" s="54"/>
      <c r="E75" s="12">
        <v>2024</v>
      </c>
      <c r="F75" s="11">
        <f t="shared" si="16"/>
        <v>0</v>
      </c>
      <c r="G75" s="11">
        <v>0</v>
      </c>
      <c r="H75" s="11">
        <v>0</v>
      </c>
      <c r="I75" s="11">
        <v>0</v>
      </c>
    </row>
    <row r="76" spans="2:9" ht="24" customHeight="1" x14ac:dyDescent="0.3">
      <c r="B76" s="50"/>
      <c r="C76" s="48"/>
      <c r="D76" s="65" t="s">
        <v>38</v>
      </c>
      <c r="E76" s="12" t="s">
        <v>21</v>
      </c>
      <c r="F76" s="11">
        <f t="shared" ref="F76:F81" si="17">G76+H76+I76</f>
        <v>9855433.9199999999</v>
      </c>
      <c r="G76" s="11">
        <f>G77+G78+G79+G80+G81+G82</f>
        <v>0</v>
      </c>
      <c r="H76" s="11">
        <f t="shared" ref="H76:I76" si="18">H77+H78+H79+H80+H81+H82</f>
        <v>8869872.7899999991</v>
      </c>
      <c r="I76" s="11">
        <f t="shared" si="18"/>
        <v>985561.13</v>
      </c>
    </row>
    <row r="77" spans="2:9" ht="24" customHeight="1" x14ac:dyDescent="0.3">
      <c r="B77" s="50"/>
      <c r="C77" s="48"/>
      <c r="D77" s="66"/>
      <c r="E77" s="12">
        <v>2019</v>
      </c>
      <c r="F77" s="11">
        <f t="shared" si="17"/>
        <v>0</v>
      </c>
      <c r="G77" s="11">
        <v>0</v>
      </c>
      <c r="H77" s="11">
        <v>0</v>
      </c>
      <c r="I77" s="11">
        <v>0</v>
      </c>
    </row>
    <row r="78" spans="2:9" ht="24" customHeight="1" x14ac:dyDescent="0.3">
      <c r="B78" s="50"/>
      <c r="C78" s="48"/>
      <c r="D78" s="66"/>
      <c r="E78" s="12">
        <v>2020</v>
      </c>
      <c r="F78" s="11">
        <f t="shared" si="17"/>
        <v>9855433.9199999999</v>
      </c>
      <c r="G78" s="11">
        <v>0</v>
      </c>
      <c r="H78" s="21">
        <v>8869872.7899999991</v>
      </c>
      <c r="I78" s="21">
        <v>985561.13</v>
      </c>
    </row>
    <row r="79" spans="2:9" ht="24" customHeight="1" x14ac:dyDescent="0.3">
      <c r="B79" s="50"/>
      <c r="C79" s="48"/>
      <c r="D79" s="66"/>
      <c r="E79" s="12">
        <v>2021</v>
      </c>
      <c r="F79" s="11">
        <f t="shared" si="17"/>
        <v>0</v>
      </c>
      <c r="G79" s="11">
        <v>0</v>
      </c>
      <c r="H79" s="11">
        <v>0</v>
      </c>
      <c r="I79" s="11">
        <v>0</v>
      </c>
    </row>
    <row r="80" spans="2:9" ht="24" customHeight="1" x14ac:dyDescent="0.3">
      <c r="B80" s="50"/>
      <c r="C80" s="48"/>
      <c r="D80" s="66"/>
      <c r="E80" s="12">
        <v>2022</v>
      </c>
      <c r="F80" s="11">
        <f t="shared" si="17"/>
        <v>0</v>
      </c>
      <c r="G80" s="11">
        <v>0</v>
      </c>
      <c r="H80" s="11">
        <v>0</v>
      </c>
      <c r="I80" s="11">
        <v>0</v>
      </c>
    </row>
    <row r="81" spans="2:9" ht="24" customHeight="1" x14ac:dyDescent="0.3">
      <c r="B81" s="50"/>
      <c r="C81" s="48"/>
      <c r="D81" s="66"/>
      <c r="E81" s="12">
        <v>2023</v>
      </c>
      <c r="F81" s="11">
        <f t="shared" si="17"/>
        <v>0</v>
      </c>
      <c r="G81" s="11">
        <v>0</v>
      </c>
      <c r="H81" s="11">
        <v>0</v>
      </c>
      <c r="I81" s="11">
        <v>0</v>
      </c>
    </row>
    <row r="82" spans="2:9" ht="24" customHeight="1" x14ac:dyDescent="0.3">
      <c r="B82" s="50"/>
      <c r="C82" s="48"/>
      <c r="D82" s="67"/>
      <c r="E82" s="12">
        <v>2024</v>
      </c>
      <c r="F82" s="11">
        <f>G82+H82+I82</f>
        <v>0</v>
      </c>
      <c r="G82" s="11">
        <v>0</v>
      </c>
      <c r="H82" s="11">
        <v>0</v>
      </c>
      <c r="I82" s="11">
        <v>0</v>
      </c>
    </row>
    <row r="83" spans="2:9" ht="24" customHeight="1" x14ac:dyDescent="0.3">
      <c r="B83" s="50"/>
      <c r="C83" s="48"/>
      <c r="D83" s="65" t="s">
        <v>16</v>
      </c>
      <c r="E83" s="12" t="s">
        <v>21</v>
      </c>
      <c r="F83" s="11">
        <f t="shared" ref="F83:F145" si="19">G83+H83+I83</f>
        <v>583800</v>
      </c>
      <c r="G83" s="11">
        <f>G84+G85+G86+G87+G88+G89</f>
        <v>0</v>
      </c>
      <c r="H83" s="11">
        <f t="shared" ref="H83:I83" si="20">H84+H85+H86+H87+H88+H89</f>
        <v>507905.98</v>
      </c>
      <c r="I83" s="11">
        <f t="shared" si="20"/>
        <v>75894.02</v>
      </c>
    </row>
    <row r="84" spans="2:9" ht="24" customHeight="1" x14ac:dyDescent="0.3">
      <c r="B84" s="50"/>
      <c r="C84" s="48"/>
      <c r="D84" s="66"/>
      <c r="E84" s="12">
        <v>2019</v>
      </c>
      <c r="F84" s="11">
        <f t="shared" si="19"/>
        <v>583800</v>
      </c>
      <c r="G84" s="11">
        <v>0</v>
      </c>
      <c r="H84" s="11">
        <v>507905.98</v>
      </c>
      <c r="I84" s="11">
        <v>75894.02</v>
      </c>
    </row>
    <row r="85" spans="2:9" ht="24" customHeight="1" x14ac:dyDescent="0.3">
      <c r="B85" s="50"/>
      <c r="C85" s="48"/>
      <c r="D85" s="66"/>
      <c r="E85" s="12">
        <v>2020</v>
      </c>
      <c r="F85" s="11">
        <f t="shared" si="19"/>
        <v>0</v>
      </c>
      <c r="G85" s="11">
        <v>0</v>
      </c>
      <c r="H85" s="11">
        <v>0</v>
      </c>
      <c r="I85" s="11">
        <v>0</v>
      </c>
    </row>
    <row r="86" spans="2:9" ht="24" customHeight="1" x14ac:dyDescent="0.3">
      <c r="B86" s="50"/>
      <c r="C86" s="48"/>
      <c r="D86" s="66"/>
      <c r="E86" s="12">
        <v>2021</v>
      </c>
      <c r="F86" s="11">
        <f t="shared" si="19"/>
        <v>0</v>
      </c>
      <c r="G86" s="11">
        <v>0</v>
      </c>
      <c r="H86" s="11">
        <v>0</v>
      </c>
      <c r="I86" s="11">
        <v>0</v>
      </c>
    </row>
    <row r="87" spans="2:9" ht="24" customHeight="1" x14ac:dyDescent="0.3">
      <c r="B87" s="50"/>
      <c r="C87" s="48"/>
      <c r="D87" s="66"/>
      <c r="E87" s="12">
        <v>2022</v>
      </c>
      <c r="F87" s="11">
        <f t="shared" si="19"/>
        <v>0</v>
      </c>
      <c r="G87" s="11">
        <v>0</v>
      </c>
      <c r="H87" s="11">
        <v>0</v>
      </c>
      <c r="I87" s="11">
        <v>0</v>
      </c>
    </row>
    <row r="88" spans="2:9" ht="24" customHeight="1" x14ac:dyDescent="0.3">
      <c r="B88" s="50"/>
      <c r="C88" s="48"/>
      <c r="D88" s="66"/>
      <c r="E88" s="12">
        <v>2023</v>
      </c>
      <c r="F88" s="11">
        <f t="shared" si="19"/>
        <v>0</v>
      </c>
      <c r="G88" s="11">
        <v>0</v>
      </c>
      <c r="H88" s="11">
        <v>0</v>
      </c>
      <c r="I88" s="11">
        <v>0</v>
      </c>
    </row>
    <row r="89" spans="2:9" ht="24" customHeight="1" x14ac:dyDescent="0.3">
      <c r="B89" s="50"/>
      <c r="C89" s="48"/>
      <c r="D89" s="67"/>
      <c r="E89" s="12">
        <v>2024</v>
      </c>
      <c r="F89" s="11">
        <f t="shared" si="19"/>
        <v>0</v>
      </c>
      <c r="G89" s="11">
        <v>0</v>
      </c>
      <c r="H89" s="11">
        <v>0</v>
      </c>
      <c r="I89" s="11">
        <v>0</v>
      </c>
    </row>
    <row r="90" spans="2:9" ht="24" customHeight="1" x14ac:dyDescent="0.3">
      <c r="B90" s="50"/>
      <c r="C90" s="48"/>
      <c r="D90" s="65" t="s">
        <v>17</v>
      </c>
      <c r="E90" s="12" t="s">
        <v>21</v>
      </c>
      <c r="F90" s="11">
        <f t="shared" si="19"/>
        <v>9618835</v>
      </c>
      <c r="G90" s="11">
        <f>G91+G92+G93+G94+G95+G96</f>
        <v>0</v>
      </c>
      <c r="H90" s="11">
        <f t="shared" ref="H90:I90" si="21">H91+H92+H93+H94+H95+H96</f>
        <v>8368386.1200000001</v>
      </c>
      <c r="I90" s="11">
        <f t="shared" si="21"/>
        <v>1250448.8799999999</v>
      </c>
    </row>
    <row r="91" spans="2:9" ht="24" customHeight="1" x14ac:dyDescent="0.3">
      <c r="B91" s="50"/>
      <c r="C91" s="48"/>
      <c r="D91" s="66"/>
      <c r="E91" s="12">
        <v>2019</v>
      </c>
      <c r="F91" s="11">
        <f t="shared" si="19"/>
        <v>9618835</v>
      </c>
      <c r="G91" s="11">
        <v>0</v>
      </c>
      <c r="H91" s="11">
        <v>8368386.1200000001</v>
      </c>
      <c r="I91" s="11">
        <v>1250448.8799999999</v>
      </c>
    </row>
    <row r="92" spans="2:9" ht="24" customHeight="1" x14ac:dyDescent="0.3">
      <c r="B92" s="50"/>
      <c r="C92" s="48"/>
      <c r="D92" s="66"/>
      <c r="E92" s="12">
        <v>2020</v>
      </c>
      <c r="F92" s="11">
        <f t="shared" si="19"/>
        <v>0</v>
      </c>
      <c r="G92" s="11">
        <v>0</v>
      </c>
      <c r="H92" s="11">
        <v>0</v>
      </c>
      <c r="I92" s="11">
        <v>0</v>
      </c>
    </row>
    <row r="93" spans="2:9" ht="24" customHeight="1" x14ac:dyDescent="0.3">
      <c r="B93" s="50"/>
      <c r="C93" s="48"/>
      <c r="D93" s="66"/>
      <c r="E93" s="12">
        <v>2021</v>
      </c>
      <c r="F93" s="11">
        <f t="shared" si="19"/>
        <v>0</v>
      </c>
      <c r="G93" s="11">
        <v>0</v>
      </c>
      <c r="H93" s="11">
        <v>0</v>
      </c>
      <c r="I93" s="11">
        <v>0</v>
      </c>
    </row>
    <row r="94" spans="2:9" ht="24" customHeight="1" x14ac:dyDescent="0.3">
      <c r="B94" s="50"/>
      <c r="C94" s="48"/>
      <c r="D94" s="66"/>
      <c r="E94" s="12">
        <v>2022</v>
      </c>
      <c r="F94" s="11">
        <f t="shared" si="19"/>
        <v>0</v>
      </c>
      <c r="G94" s="11">
        <v>0</v>
      </c>
      <c r="H94" s="11">
        <v>0</v>
      </c>
      <c r="I94" s="11">
        <v>0</v>
      </c>
    </row>
    <row r="95" spans="2:9" ht="24" customHeight="1" x14ac:dyDescent="0.3">
      <c r="B95" s="50"/>
      <c r="C95" s="48"/>
      <c r="D95" s="66"/>
      <c r="E95" s="12">
        <v>2023</v>
      </c>
      <c r="F95" s="11">
        <f t="shared" si="19"/>
        <v>0</v>
      </c>
      <c r="G95" s="11">
        <v>0</v>
      </c>
      <c r="H95" s="11">
        <v>0</v>
      </c>
      <c r="I95" s="11">
        <v>0</v>
      </c>
    </row>
    <row r="96" spans="2:9" ht="24" customHeight="1" x14ac:dyDescent="0.3">
      <c r="B96" s="50"/>
      <c r="C96" s="48"/>
      <c r="D96" s="67"/>
      <c r="E96" s="12">
        <v>2024</v>
      </c>
      <c r="F96" s="11">
        <f t="shared" si="19"/>
        <v>0</v>
      </c>
      <c r="G96" s="11">
        <v>0</v>
      </c>
      <c r="H96" s="11">
        <v>0</v>
      </c>
      <c r="I96" s="11">
        <v>0</v>
      </c>
    </row>
    <row r="97" spans="2:9" ht="24" customHeight="1" x14ac:dyDescent="0.3">
      <c r="B97" s="50"/>
      <c r="C97" s="48"/>
      <c r="D97" s="53" t="s">
        <v>20</v>
      </c>
      <c r="E97" s="12" t="s">
        <v>21</v>
      </c>
      <c r="F97" s="11">
        <f t="shared" si="19"/>
        <v>46200</v>
      </c>
      <c r="G97" s="11">
        <f>G98+G99+G100+G101+G102+G103</f>
        <v>0</v>
      </c>
      <c r="H97" s="11">
        <f t="shared" ref="H97:I97" si="22">H98+H99+H100+H101+H102+H103</f>
        <v>40194</v>
      </c>
      <c r="I97" s="11">
        <f t="shared" si="22"/>
        <v>6006</v>
      </c>
    </row>
    <row r="98" spans="2:9" ht="24" customHeight="1" x14ac:dyDescent="0.3">
      <c r="B98" s="50"/>
      <c r="C98" s="48"/>
      <c r="D98" s="54"/>
      <c r="E98" s="12">
        <v>2019</v>
      </c>
      <c r="F98" s="11">
        <f t="shared" si="19"/>
        <v>46200</v>
      </c>
      <c r="G98" s="11">
        <v>0</v>
      </c>
      <c r="H98" s="11">
        <v>40194</v>
      </c>
      <c r="I98" s="11">
        <v>6006</v>
      </c>
    </row>
    <row r="99" spans="2:9" ht="24" customHeight="1" x14ac:dyDescent="0.3">
      <c r="B99" s="50"/>
      <c r="C99" s="48"/>
      <c r="D99" s="54"/>
      <c r="E99" s="12">
        <v>2020</v>
      </c>
      <c r="F99" s="11">
        <f t="shared" si="19"/>
        <v>0</v>
      </c>
      <c r="G99" s="11">
        <v>0</v>
      </c>
      <c r="H99" s="11">
        <v>0</v>
      </c>
      <c r="I99" s="11">
        <v>0</v>
      </c>
    </row>
    <row r="100" spans="2:9" ht="24" customHeight="1" x14ac:dyDescent="0.3">
      <c r="B100" s="50"/>
      <c r="C100" s="48"/>
      <c r="D100" s="54"/>
      <c r="E100" s="12">
        <v>2021</v>
      </c>
      <c r="F100" s="11">
        <f t="shared" si="19"/>
        <v>0</v>
      </c>
      <c r="G100" s="11">
        <v>0</v>
      </c>
      <c r="H100" s="11">
        <v>0</v>
      </c>
      <c r="I100" s="11">
        <v>0</v>
      </c>
    </row>
    <row r="101" spans="2:9" ht="24" customHeight="1" x14ac:dyDescent="0.3">
      <c r="B101" s="50"/>
      <c r="C101" s="48"/>
      <c r="D101" s="54"/>
      <c r="E101" s="12">
        <v>2022</v>
      </c>
      <c r="F101" s="11">
        <f t="shared" si="19"/>
        <v>0</v>
      </c>
      <c r="G101" s="11">
        <v>0</v>
      </c>
      <c r="H101" s="11">
        <v>0</v>
      </c>
      <c r="I101" s="11">
        <v>0</v>
      </c>
    </row>
    <row r="102" spans="2:9" ht="24" customHeight="1" x14ac:dyDescent="0.3">
      <c r="B102" s="50"/>
      <c r="C102" s="48"/>
      <c r="D102" s="54"/>
      <c r="E102" s="12">
        <v>2023</v>
      </c>
      <c r="F102" s="11">
        <f t="shared" si="19"/>
        <v>0</v>
      </c>
      <c r="G102" s="11">
        <v>0</v>
      </c>
      <c r="H102" s="11">
        <v>0</v>
      </c>
      <c r="I102" s="11">
        <v>0</v>
      </c>
    </row>
    <row r="103" spans="2:9" ht="24" customHeight="1" x14ac:dyDescent="0.3">
      <c r="B103" s="50"/>
      <c r="C103" s="48"/>
      <c r="D103" s="54"/>
      <c r="E103" s="12">
        <v>2024</v>
      </c>
      <c r="F103" s="11">
        <f t="shared" si="19"/>
        <v>0</v>
      </c>
      <c r="G103" s="11">
        <v>0</v>
      </c>
      <c r="H103" s="11">
        <v>0</v>
      </c>
      <c r="I103" s="11">
        <v>0</v>
      </c>
    </row>
    <row r="104" spans="2:9" ht="24" customHeight="1" x14ac:dyDescent="0.3">
      <c r="B104" s="50"/>
      <c r="C104" s="48"/>
      <c r="D104" s="45" t="s">
        <v>32</v>
      </c>
      <c r="E104" s="12" t="s">
        <v>21</v>
      </c>
      <c r="F104" s="11">
        <f t="shared" si="19"/>
        <v>1952552.52</v>
      </c>
      <c r="G104" s="11">
        <f>G105+G106+G107+G108+G109+G110</f>
        <v>0</v>
      </c>
      <c r="H104" s="11">
        <f t="shared" ref="H104:I104" si="23">H105+H106+H107+H108+H109+H110</f>
        <v>1757293.75</v>
      </c>
      <c r="I104" s="11">
        <f t="shared" si="23"/>
        <v>195258.77</v>
      </c>
    </row>
    <row r="105" spans="2:9" ht="24" customHeight="1" x14ac:dyDescent="0.3">
      <c r="B105" s="50"/>
      <c r="C105" s="48"/>
      <c r="D105" s="46"/>
      <c r="E105" s="12">
        <v>2019</v>
      </c>
      <c r="F105" s="11">
        <f t="shared" si="19"/>
        <v>0</v>
      </c>
      <c r="G105" s="11">
        <v>0</v>
      </c>
      <c r="H105" s="11">
        <v>0</v>
      </c>
      <c r="I105" s="11">
        <v>0</v>
      </c>
    </row>
    <row r="106" spans="2:9" ht="24" customHeight="1" x14ac:dyDescent="0.3">
      <c r="B106" s="50"/>
      <c r="C106" s="48"/>
      <c r="D106" s="46"/>
      <c r="E106" s="12">
        <v>2020</v>
      </c>
      <c r="F106" s="11">
        <f t="shared" si="19"/>
        <v>1952552.52</v>
      </c>
      <c r="G106" s="11">
        <v>0</v>
      </c>
      <c r="H106" s="11">
        <v>1757293.75</v>
      </c>
      <c r="I106" s="11">
        <v>195258.77</v>
      </c>
    </row>
    <row r="107" spans="2:9" ht="24" customHeight="1" x14ac:dyDescent="0.3">
      <c r="B107" s="50"/>
      <c r="C107" s="48"/>
      <c r="D107" s="46"/>
      <c r="E107" s="12">
        <v>2021</v>
      </c>
      <c r="F107" s="11">
        <f t="shared" si="19"/>
        <v>0</v>
      </c>
      <c r="G107" s="11">
        <v>0</v>
      </c>
      <c r="H107" s="11">
        <v>0</v>
      </c>
      <c r="I107" s="11">
        <v>0</v>
      </c>
    </row>
    <row r="108" spans="2:9" ht="24" customHeight="1" x14ac:dyDescent="0.3">
      <c r="B108" s="50"/>
      <c r="C108" s="48"/>
      <c r="D108" s="46"/>
      <c r="E108" s="12">
        <v>2022</v>
      </c>
      <c r="F108" s="11">
        <f t="shared" si="19"/>
        <v>0</v>
      </c>
      <c r="G108" s="11">
        <v>0</v>
      </c>
      <c r="H108" s="11">
        <v>0</v>
      </c>
      <c r="I108" s="11">
        <v>0</v>
      </c>
    </row>
    <row r="109" spans="2:9" ht="24" customHeight="1" x14ac:dyDescent="0.3">
      <c r="B109" s="50"/>
      <c r="C109" s="48"/>
      <c r="D109" s="46"/>
      <c r="E109" s="12">
        <v>2023</v>
      </c>
      <c r="F109" s="11">
        <f t="shared" si="19"/>
        <v>0</v>
      </c>
      <c r="G109" s="11">
        <v>0</v>
      </c>
      <c r="H109" s="11">
        <v>0</v>
      </c>
      <c r="I109" s="11">
        <v>0</v>
      </c>
    </row>
    <row r="110" spans="2:9" ht="24" customHeight="1" x14ac:dyDescent="0.3">
      <c r="B110" s="50"/>
      <c r="C110" s="48"/>
      <c r="D110" s="46"/>
      <c r="E110" s="12">
        <v>2024</v>
      </c>
      <c r="F110" s="11">
        <f t="shared" si="19"/>
        <v>0</v>
      </c>
      <c r="G110" s="11">
        <v>0</v>
      </c>
      <c r="H110" s="11">
        <v>0</v>
      </c>
      <c r="I110" s="11">
        <v>0</v>
      </c>
    </row>
    <row r="111" spans="2:9" ht="24" customHeight="1" x14ac:dyDescent="0.3">
      <c r="B111" s="50"/>
      <c r="C111" s="48"/>
      <c r="D111" s="45" t="s">
        <v>33</v>
      </c>
      <c r="E111" s="12" t="s">
        <v>21</v>
      </c>
      <c r="F111" s="11">
        <f t="shared" si="19"/>
        <v>679795.79</v>
      </c>
      <c r="G111" s="11">
        <f>G112+G113+G114+G115+G116+G117</f>
        <v>0</v>
      </c>
      <c r="H111" s="11">
        <f t="shared" ref="H111:I111" si="24">H112+H113+H114+H115+H116+H117</f>
        <v>611814.99</v>
      </c>
      <c r="I111" s="11">
        <f t="shared" si="24"/>
        <v>67980.800000000003</v>
      </c>
    </row>
    <row r="112" spans="2:9" ht="24" customHeight="1" x14ac:dyDescent="0.3">
      <c r="B112" s="50"/>
      <c r="C112" s="48"/>
      <c r="D112" s="46"/>
      <c r="E112" s="12">
        <v>2019</v>
      </c>
      <c r="F112" s="11">
        <f t="shared" si="19"/>
        <v>0</v>
      </c>
      <c r="G112" s="11">
        <v>0</v>
      </c>
      <c r="H112" s="11">
        <v>0</v>
      </c>
      <c r="I112" s="11">
        <v>0</v>
      </c>
    </row>
    <row r="113" spans="2:9" ht="24" customHeight="1" x14ac:dyDescent="0.3">
      <c r="B113" s="50"/>
      <c r="C113" s="48"/>
      <c r="D113" s="46"/>
      <c r="E113" s="12">
        <v>2020</v>
      </c>
      <c r="F113" s="11">
        <f t="shared" si="19"/>
        <v>679795.79</v>
      </c>
      <c r="G113" s="11">
        <v>0</v>
      </c>
      <c r="H113" s="11">
        <v>611814.99</v>
      </c>
      <c r="I113" s="11">
        <v>67980.800000000003</v>
      </c>
    </row>
    <row r="114" spans="2:9" ht="24" customHeight="1" x14ac:dyDescent="0.3">
      <c r="B114" s="50"/>
      <c r="C114" s="48"/>
      <c r="D114" s="46"/>
      <c r="E114" s="12">
        <v>2021</v>
      </c>
      <c r="F114" s="11">
        <f t="shared" si="19"/>
        <v>0</v>
      </c>
      <c r="G114" s="11">
        <v>0</v>
      </c>
      <c r="H114" s="11">
        <v>0</v>
      </c>
      <c r="I114" s="11">
        <v>0</v>
      </c>
    </row>
    <row r="115" spans="2:9" ht="24" customHeight="1" x14ac:dyDescent="0.3">
      <c r="B115" s="50"/>
      <c r="C115" s="48"/>
      <c r="D115" s="46"/>
      <c r="E115" s="12">
        <v>2022</v>
      </c>
      <c r="F115" s="11">
        <f t="shared" si="19"/>
        <v>0</v>
      </c>
      <c r="G115" s="11">
        <v>0</v>
      </c>
      <c r="H115" s="11">
        <v>0</v>
      </c>
      <c r="I115" s="11">
        <v>0</v>
      </c>
    </row>
    <row r="116" spans="2:9" ht="24" customHeight="1" x14ac:dyDescent="0.3">
      <c r="B116" s="50"/>
      <c r="C116" s="48"/>
      <c r="D116" s="46"/>
      <c r="E116" s="12">
        <v>2023</v>
      </c>
      <c r="F116" s="11">
        <f t="shared" si="19"/>
        <v>0</v>
      </c>
      <c r="G116" s="11">
        <v>0</v>
      </c>
      <c r="H116" s="11">
        <v>0</v>
      </c>
      <c r="I116" s="11">
        <v>0</v>
      </c>
    </row>
    <row r="117" spans="2:9" ht="24" customHeight="1" x14ac:dyDescent="0.3">
      <c r="B117" s="50"/>
      <c r="C117" s="48"/>
      <c r="D117" s="46"/>
      <c r="E117" s="12">
        <v>2024</v>
      </c>
      <c r="F117" s="11">
        <f t="shared" si="19"/>
        <v>0</v>
      </c>
      <c r="G117" s="11">
        <v>0</v>
      </c>
      <c r="H117" s="11">
        <v>0</v>
      </c>
      <c r="I117" s="11">
        <v>0</v>
      </c>
    </row>
    <row r="118" spans="2:9" ht="24" customHeight="1" x14ac:dyDescent="0.3">
      <c r="B118" s="50"/>
      <c r="C118" s="48"/>
      <c r="D118" s="45" t="s">
        <v>35</v>
      </c>
      <c r="E118" s="12" t="s">
        <v>21</v>
      </c>
      <c r="F118" s="11">
        <f t="shared" si="19"/>
        <v>1464979.01</v>
      </c>
      <c r="G118" s="11">
        <f>G119+G120+G121+G122+G123+G124</f>
        <v>0</v>
      </c>
      <c r="H118" s="11">
        <f t="shared" ref="H118:I118" si="25">H119+H120+H121+H122+H123+H124</f>
        <v>1318478.47</v>
      </c>
      <c r="I118" s="11">
        <f t="shared" si="25"/>
        <v>146500.54</v>
      </c>
    </row>
    <row r="119" spans="2:9" ht="24" customHeight="1" x14ac:dyDescent="0.3">
      <c r="B119" s="50"/>
      <c r="C119" s="48"/>
      <c r="D119" s="46"/>
      <c r="E119" s="12">
        <v>2019</v>
      </c>
      <c r="F119" s="11">
        <f t="shared" si="19"/>
        <v>0</v>
      </c>
      <c r="G119" s="11">
        <v>0</v>
      </c>
      <c r="H119" s="11">
        <v>0</v>
      </c>
      <c r="I119" s="11">
        <v>0</v>
      </c>
    </row>
    <row r="120" spans="2:9" ht="24" customHeight="1" x14ac:dyDescent="0.3">
      <c r="B120" s="50"/>
      <c r="C120" s="48"/>
      <c r="D120" s="46"/>
      <c r="E120" s="12">
        <v>2020</v>
      </c>
      <c r="F120" s="11">
        <f t="shared" si="19"/>
        <v>1464979.01</v>
      </c>
      <c r="G120" s="11">
        <v>0</v>
      </c>
      <c r="H120" s="11">
        <v>1318478.47</v>
      </c>
      <c r="I120" s="11">
        <v>146500.54</v>
      </c>
    </row>
    <row r="121" spans="2:9" ht="24" customHeight="1" x14ac:dyDescent="0.3">
      <c r="B121" s="50"/>
      <c r="C121" s="48"/>
      <c r="D121" s="46"/>
      <c r="E121" s="12">
        <v>2021</v>
      </c>
      <c r="F121" s="11">
        <f t="shared" si="19"/>
        <v>0</v>
      </c>
      <c r="G121" s="11">
        <v>0</v>
      </c>
      <c r="H121" s="11">
        <v>0</v>
      </c>
      <c r="I121" s="11">
        <v>0</v>
      </c>
    </row>
    <row r="122" spans="2:9" ht="24" customHeight="1" x14ac:dyDescent="0.3">
      <c r="B122" s="50"/>
      <c r="C122" s="48"/>
      <c r="D122" s="46"/>
      <c r="E122" s="12">
        <v>2022</v>
      </c>
      <c r="F122" s="11">
        <f t="shared" si="19"/>
        <v>0</v>
      </c>
      <c r="G122" s="11">
        <v>0</v>
      </c>
      <c r="H122" s="11">
        <v>0</v>
      </c>
      <c r="I122" s="11">
        <v>0</v>
      </c>
    </row>
    <row r="123" spans="2:9" ht="24" customHeight="1" x14ac:dyDescent="0.3">
      <c r="B123" s="50"/>
      <c r="C123" s="48"/>
      <c r="D123" s="46"/>
      <c r="E123" s="12">
        <v>2023</v>
      </c>
      <c r="F123" s="11">
        <f t="shared" si="19"/>
        <v>0</v>
      </c>
      <c r="G123" s="11">
        <v>0</v>
      </c>
      <c r="H123" s="11">
        <v>0</v>
      </c>
      <c r="I123" s="11">
        <v>0</v>
      </c>
    </row>
    <row r="124" spans="2:9" ht="24" customHeight="1" x14ac:dyDescent="0.3">
      <c r="B124" s="50"/>
      <c r="C124" s="48"/>
      <c r="D124" s="46"/>
      <c r="E124" s="12">
        <v>2024</v>
      </c>
      <c r="F124" s="11">
        <f t="shared" si="19"/>
        <v>0</v>
      </c>
      <c r="G124" s="11">
        <v>0</v>
      </c>
      <c r="H124" s="11">
        <v>0</v>
      </c>
      <c r="I124" s="11">
        <v>0</v>
      </c>
    </row>
    <row r="125" spans="2:9" ht="24" customHeight="1" x14ac:dyDescent="0.3">
      <c r="B125" s="50"/>
      <c r="C125" s="48"/>
      <c r="D125" s="45" t="s">
        <v>36</v>
      </c>
      <c r="E125" s="12" t="s">
        <v>21</v>
      </c>
      <c r="F125" s="11">
        <f t="shared" si="19"/>
        <v>1004781.11</v>
      </c>
      <c r="G125" s="11">
        <f>G126+G127+G128+G129+G130+G131</f>
        <v>0</v>
      </c>
      <c r="H125" s="11">
        <f t="shared" ref="H125:I125" si="26">H126+H127+H128+H129+H130+H131</f>
        <v>904301.19</v>
      </c>
      <c r="I125" s="11">
        <f t="shared" si="26"/>
        <v>100479.92</v>
      </c>
    </row>
    <row r="126" spans="2:9" ht="24" customHeight="1" x14ac:dyDescent="0.3">
      <c r="B126" s="50"/>
      <c r="C126" s="48"/>
      <c r="D126" s="46"/>
      <c r="E126" s="12">
        <v>2019</v>
      </c>
      <c r="F126" s="11">
        <f t="shared" si="19"/>
        <v>0</v>
      </c>
      <c r="G126" s="11">
        <v>0</v>
      </c>
      <c r="H126" s="11">
        <v>0</v>
      </c>
      <c r="I126" s="11">
        <v>0</v>
      </c>
    </row>
    <row r="127" spans="2:9" ht="24" customHeight="1" x14ac:dyDescent="0.3">
      <c r="B127" s="50"/>
      <c r="C127" s="48"/>
      <c r="D127" s="46"/>
      <c r="E127" s="12">
        <v>2020</v>
      </c>
      <c r="F127" s="11">
        <f t="shared" si="19"/>
        <v>1004781.11</v>
      </c>
      <c r="G127" s="11">
        <v>0</v>
      </c>
      <c r="H127" s="11">
        <v>904301.19</v>
      </c>
      <c r="I127" s="11">
        <v>100479.92</v>
      </c>
    </row>
    <row r="128" spans="2:9" ht="24" customHeight="1" x14ac:dyDescent="0.3">
      <c r="B128" s="50"/>
      <c r="C128" s="48"/>
      <c r="D128" s="46"/>
      <c r="E128" s="12">
        <v>2021</v>
      </c>
      <c r="F128" s="11">
        <f t="shared" si="19"/>
        <v>0</v>
      </c>
      <c r="G128" s="11">
        <v>0</v>
      </c>
      <c r="H128" s="11">
        <v>0</v>
      </c>
      <c r="I128" s="11">
        <v>0</v>
      </c>
    </row>
    <row r="129" spans="2:9" ht="24" customHeight="1" x14ac:dyDescent="0.3">
      <c r="B129" s="50"/>
      <c r="C129" s="48"/>
      <c r="D129" s="46"/>
      <c r="E129" s="12">
        <v>2022</v>
      </c>
      <c r="F129" s="11">
        <f t="shared" si="19"/>
        <v>0</v>
      </c>
      <c r="G129" s="11">
        <v>0</v>
      </c>
      <c r="H129" s="11">
        <v>0</v>
      </c>
      <c r="I129" s="11">
        <v>0</v>
      </c>
    </row>
    <row r="130" spans="2:9" ht="24" customHeight="1" x14ac:dyDescent="0.3">
      <c r="B130" s="50"/>
      <c r="C130" s="48"/>
      <c r="D130" s="46"/>
      <c r="E130" s="12">
        <v>2023</v>
      </c>
      <c r="F130" s="11">
        <f t="shared" si="19"/>
        <v>0</v>
      </c>
      <c r="G130" s="11">
        <v>0</v>
      </c>
      <c r="H130" s="11">
        <v>0</v>
      </c>
      <c r="I130" s="11">
        <v>0</v>
      </c>
    </row>
    <row r="131" spans="2:9" ht="24" customHeight="1" x14ac:dyDescent="0.3">
      <c r="B131" s="50"/>
      <c r="C131" s="48"/>
      <c r="D131" s="46"/>
      <c r="E131" s="12">
        <v>2024</v>
      </c>
      <c r="F131" s="11">
        <f t="shared" si="19"/>
        <v>0</v>
      </c>
      <c r="G131" s="11">
        <v>0</v>
      </c>
      <c r="H131" s="11">
        <v>0</v>
      </c>
      <c r="I131" s="11">
        <v>0</v>
      </c>
    </row>
    <row r="132" spans="2:9" ht="24" customHeight="1" x14ac:dyDescent="0.3">
      <c r="B132" s="50"/>
      <c r="C132" s="48"/>
      <c r="D132" s="45" t="s">
        <v>37</v>
      </c>
      <c r="E132" s="12" t="s">
        <v>21</v>
      </c>
      <c r="F132" s="11">
        <f t="shared" si="19"/>
        <v>495351.65</v>
      </c>
      <c r="G132" s="11">
        <f>G133+G134+G135+G136+G137+G138</f>
        <v>0</v>
      </c>
      <c r="H132" s="11">
        <f t="shared" ref="H132:I132" si="27">H133+H134+H135+H136+H137+H138</f>
        <v>445815.59</v>
      </c>
      <c r="I132" s="11">
        <f t="shared" si="27"/>
        <v>49536.06</v>
      </c>
    </row>
    <row r="133" spans="2:9" ht="24" customHeight="1" x14ac:dyDescent="0.3">
      <c r="B133" s="50"/>
      <c r="C133" s="48"/>
      <c r="D133" s="46"/>
      <c r="E133" s="12">
        <v>2019</v>
      </c>
      <c r="F133" s="11">
        <f t="shared" si="19"/>
        <v>0</v>
      </c>
      <c r="G133" s="11">
        <v>0</v>
      </c>
      <c r="H133" s="11">
        <v>0</v>
      </c>
      <c r="I133" s="11">
        <v>0</v>
      </c>
    </row>
    <row r="134" spans="2:9" ht="24" customHeight="1" x14ac:dyDescent="0.3">
      <c r="B134" s="50"/>
      <c r="C134" s="48"/>
      <c r="D134" s="46"/>
      <c r="E134" s="12">
        <v>2020</v>
      </c>
      <c r="F134" s="11">
        <f t="shared" si="19"/>
        <v>495351.65</v>
      </c>
      <c r="G134" s="11">
        <v>0</v>
      </c>
      <c r="H134" s="11">
        <v>445815.59</v>
      </c>
      <c r="I134" s="11">
        <v>49536.06</v>
      </c>
    </row>
    <row r="135" spans="2:9" ht="24" customHeight="1" x14ac:dyDescent="0.3">
      <c r="B135" s="50"/>
      <c r="C135" s="48"/>
      <c r="D135" s="46"/>
      <c r="E135" s="12">
        <v>2021</v>
      </c>
      <c r="F135" s="11">
        <f t="shared" si="19"/>
        <v>0</v>
      </c>
      <c r="G135" s="11">
        <v>0</v>
      </c>
      <c r="H135" s="11">
        <v>0</v>
      </c>
      <c r="I135" s="11">
        <v>0</v>
      </c>
    </row>
    <row r="136" spans="2:9" ht="24" customHeight="1" x14ac:dyDescent="0.3">
      <c r="B136" s="50"/>
      <c r="C136" s="48"/>
      <c r="D136" s="46"/>
      <c r="E136" s="12">
        <v>2022</v>
      </c>
      <c r="F136" s="11">
        <f t="shared" si="19"/>
        <v>0</v>
      </c>
      <c r="G136" s="11">
        <v>0</v>
      </c>
      <c r="H136" s="11">
        <v>0</v>
      </c>
      <c r="I136" s="11">
        <v>0</v>
      </c>
    </row>
    <row r="137" spans="2:9" ht="24" customHeight="1" x14ac:dyDescent="0.3">
      <c r="B137" s="50"/>
      <c r="C137" s="48"/>
      <c r="D137" s="46"/>
      <c r="E137" s="12">
        <v>2023</v>
      </c>
      <c r="F137" s="11">
        <f t="shared" si="19"/>
        <v>0</v>
      </c>
      <c r="G137" s="11">
        <v>0</v>
      </c>
      <c r="H137" s="11">
        <v>0</v>
      </c>
      <c r="I137" s="11">
        <v>0</v>
      </c>
    </row>
    <row r="138" spans="2:9" ht="24" customHeight="1" x14ac:dyDescent="0.3">
      <c r="B138" s="50"/>
      <c r="C138" s="48"/>
      <c r="D138" s="46"/>
      <c r="E138" s="12">
        <v>2024</v>
      </c>
      <c r="F138" s="11">
        <f t="shared" si="19"/>
        <v>0</v>
      </c>
      <c r="G138" s="11">
        <v>0</v>
      </c>
      <c r="H138" s="11">
        <v>0</v>
      </c>
      <c r="I138" s="11">
        <v>0</v>
      </c>
    </row>
    <row r="139" spans="2:9" ht="24" customHeight="1" x14ac:dyDescent="0.3">
      <c r="B139" s="50"/>
      <c r="C139" s="48"/>
      <c r="D139" s="45" t="s">
        <v>34</v>
      </c>
      <c r="E139" s="12" t="s">
        <v>21</v>
      </c>
      <c r="F139" s="11">
        <f t="shared" si="19"/>
        <v>1213806</v>
      </c>
      <c r="G139" s="11">
        <f>G140+G141+G142+G143+G144+G145</f>
        <v>0</v>
      </c>
      <c r="H139" s="11">
        <f t="shared" ref="H139:I139" si="28">H140+H141+H142+H143+H144+H145</f>
        <v>1092423.22</v>
      </c>
      <c r="I139" s="11">
        <f t="shared" si="28"/>
        <v>121382.78</v>
      </c>
    </row>
    <row r="140" spans="2:9" ht="24" customHeight="1" x14ac:dyDescent="0.3">
      <c r="B140" s="50"/>
      <c r="C140" s="48"/>
      <c r="D140" s="46"/>
      <c r="E140" s="12">
        <v>2019</v>
      </c>
      <c r="F140" s="11">
        <f t="shared" si="19"/>
        <v>0</v>
      </c>
      <c r="G140" s="11">
        <v>0</v>
      </c>
      <c r="H140" s="11">
        <v>0</v>
      </c>
      <c r="I140" s="11">
        <v>0</v>
      </c>
    </row>
    <row r="141" spans="2:9" ht="24" customHeight="1" x14ac:dyDescent="0.3">
      <c r="B141" s="50"/>
      <c r="C141" s="48"/>
      <c r="D141" s="46"/>
      <c r="E141" s="12">
        <v>2020</v>
      </c>
      <c r="F141" s="11">
        <f t="shared" si="19"/>
        <v>1213806</v>
      </c>
      <c r="G141" s="11">
        <v>0</v>
      </c>
      <c r="H141" s="11">
        <v>1092423.22</v>
      </c>
      <c r="I141" s="11">
        <v>121382.78</v>
      </c>
    </row>
    <row r="142" spans="2:9" ht="24" customHeight="1" x14ac:dyDescent="0.3">
      <c r="B142" s="50"/>
      <c r="C142" s="48"/>
      <c r="D142" s="46"/>
      <c r="E142" s="12">
        <v>2021</v>
      </c>
      <c r="F142" s="11">
        <f t="shared" si="19"/>
        <v>0</v>
      </c>
      <c r="G142" s="11">
        <v>0</v>
      </c>
      <c r="H142" s="11">
        <v>0</v>
      </c>
      <c r="I142" s="11">
        <v>0</v>
      </c>
    </row>
    <row r="143" spans="2:9" ht="24" customHeight="1" x14ac:dyDescent="0.3">
      <c r="B143" s="50"/>
      <c r="C143" s="48"/>
      <c r="D143" s="46"/>
      <c r="E143" s="12">
        <v>2022</v>
      </c>
      <c r="F143" s="11">
        <f t="shared" si="19"/>
        <v>0</v>
      </c>
      <c r="G143" s="11">
        <v>0</v>
      </c>
      <c r="H143" s="11">
        <v>0</v>
      </c>
      <c r="I143" s="11">
        <v>0</v>
      </c>
    </row>
    <row r="144" spans="2:9" ht="24" customHeight="1" x14ac:dyDescent="0.3">
      <c r="B144" s="50"/>
      <c r="C144" s="48"/>
      <c r="D144" s="46"/>
      <c r="E144" s="12">
        <v>2023</v>
      </c>
      <c r="F144" s="11">
        <f t="shared" si="19"/>
        <v>0</v>
      </c>
      <c r="G144" s="11">
        <v>0</v>
      </c>
      <c r="H144" s="11">
        <v>0</v>
      </c>
      <c r="I144" s="11">
        <v>0</v>
      </c>
    </row>
    <row r="145" spans="2:9" ht="24" customHeight="1" x14ac:dyDescent="0.3">
      <c r="B145" s="51"/>
      <c r="C145" s="49"/>
      <c r="D145" s="46"/>
      <c r="E145" s="12">
        <v>2024</v>
      </c>
      <c r="F145" s="11">
        <f t="shared" si="19"/>
        <v>0</v>
      </c>
      <c r="G145" s="11">
        <v>0</v>
      </c>
      <c r="H145" s="11">
        <v>0</v>
      </c>
      <c r="I145" s="11">
        <v>0</v>
      </c>
    </row>
    <row r="146" spans="2:9" ht="24" customHeight="1" x14ac:dyDescent="0.3">
      <c r="B146" s="83" t="s">
        <v>3</v>
      </c>
      <c r="C146" s="84"/>
      <c r="D146" s="84"/>
      <c r="E146" s="25" t="s">
        <v>21</v>
      </c>
      <c r="F146" s="21">
        <f>G146+H146+I146</f>
        <v>57305020.07</v>
      </c>
      <c r="G146" s="21">
        <f>G147+G148+G149+G150+G151+G152</f>
        <v>0</v>
      </c>
      <c r="H146" s="21">
        <f>H147+H148+H149+H150+H151+H152</f>
        <v>24248393.93</v>
      </c>
      <c r="I146" s="21">
        <f>I147+I148+I149+I150+I151+I152</f>
        <v>33056626.140000001</v>
      </c>
    </row>
    <row r="147" spans="2:9" ht="24" customHeight="1" x14ac:dyDescent="0.3">
      <c r="B147" s="85"/>
      <c r="C147" s="86"/>
      <c r="D147" s="86"/>
      <c r="E147" s="24">
        <v>2019</v>
      </c>
      <c r="F147" s="21">
        <f>G147+H147+I147</f>
        <v>10753260.07</v>
      </c>
      <c r="G147" s="21">
        <f>G70</f>
        <v>0</v>
      </c>
      <c r="H147" s="21">
        <f>H70+H77+H84+H91+H98+H105+H112+H119+H126+H133+H140</f>
        <v>9248393.9299999997</v>
      </c>
      <c r="I147" s="21">
        <f>I70+I77+I84+I91+I98+I105+I112+I119+I126+I133+I140</f>
        <v>1504866.14</v>
      </c>
    </row>
    <row r="148" spans="2:9" ht="24" customHeight="1" x14ac:dyDescent="0.3">
      <c r="B148" s="85"/>
      <c r="C148" s="86"/>
      <c r="D148" s="86"/>
      <c r="E148" s="24">
        <v>2020</v>
      </c>
      <c r="F148" s="21">
        <f t="shared" ref="F148:F166" si="29">G148+H148+I148</f>
        <v>46551760</v>
      </c>
      <c r="G148" s="21">
        <v>0</v>
      </c>
      <c r="H148" s="21">
        <f>H64+H71+H78+H85+H92+H99+H106+H113+H120+H127+H134+H141</f>
        <v>15000000</v>
      </c>
      <c r="I148" s="21">
        <f>I64+I71+I78+I85+I92+I99+I106+I113+I120+I127+I134+I141</f>
        <v>31551760</v>
      </c>
    </row>
    <row r="149" spans="2:9" ht="24" customHeight="1" x14ac:dyDescent="0.3">
      <c r="B149" s="85"/>
      <c r="C149" s="86"/>
      <c r="D149" s="86"/>
      <c r="E149" s="24">
        <v>2021</v>
      </c>
      <c r="F149" s="21">
        <f t="shared" si="29"/>
        <v>0</v>
      </c>
      <c r="G149" s="21">
        <f t="shared" ref="G149:H152" si="30">G65+G72</f>
        <v>0</v>
      </c>
      <c r="H149" s="21">
        <f t="shared" si="30"/>
        <v>0</v>
      </c>
      <c r="I149" s="21">
        <v>0</v>
      </c>
    </row>
    <row r="150" spans="2:9" ht="24" customHeight="1" x14ac:dyDescent="0.3">
      <c r="B150" s="85"/>
      <c r="C150" s="86"/>
      <c r="D150" s="86"/>
      <c r="E150" s="24">
        <v>2022</v>
      </c>
      <c r="F150" s="21">
        <f t="shared" si="29"/>
        <v>0</v>
      </c>
      <c r="G150" s="21">
        <f t="shared" si="30"/>
        <v>0</v>
      </c>
      <c r="H150" s="21">
        <f t="shared" si="30"/>
        <v>0</v>
      </c>
      <c r="I150" s="21">
        <v>0</v>
      </c>
    </row>
    <row r="151" spans="2:9" ht="24" customHeight="1" x14ac:dyDescent="0.3">
      <c r="B151" s="85"/>
      <c r="C151" s="86"/>
      <c r="D151" s="86"/>
      <c r="E151" s="24">
        <v>2023</v>
      </c>
      <c r="F151" s="21">
        <f t="shared" si="29"/>
        <v>0</v>
      </c>
      <c r="G151" s="21">
        <f t="shared" si="30"/>
        <v>0</v>
      </c>
      <c r="H151" s="21">
        <f t="shared" si="30"/>
        <v>0</v>
      </c>
      <c r="I151" s="21">
        <v>0</v>
      </c>
    </row>
    <row r="152" spans="2:9" ht="24" customHeight="1" x14ac:dyDescent="0.3">
      <c r="B152" s="87"/>
      <c r="C152" s="88"/>
      <c r="D152" s="88"/>
      <c r="E152" s="24">
        <v>2024</v>
      </c>
      <c r="F152" s="21">
        <f t="shared" si="29"/>
        <v>0</v>
      </c>
      <c r="G152" s="21">
        <f t="shared" si="30"/>
        <v>0</v>
      </c>
      <c r="H152" s="21">
        <f t="shared" si="30"/>
        <v>0</v>
      </c>
      <c r="I152" s="21">
        <f>I68+I75</f>
        <v>0</v>
      </c>
    </row>
    <row r="153" spans="2:9" ht="33" customHeight="1" x14ac:dyDescent="0.3">
      <c r="B153" s="26">
        <v>5</v>
      </c>
      <c r="C153" s="95" t="s">
        <v>47</v>
      </c>
      <c r="D153" s="96"/>
      <c r="E153" s="96"/>
      <c r="F153" s="96"/>
      <c r="G153" s="96"/>
      <c r="H153" s="96"/>
      <c r="I153" s="97"/>
    </row>
    <row r="154" spans="2:9" ht="29.25" customHeight="1" x14ac:dyDescent="0.3">
      <c r="B154" s="83">
        <v>1</v>
      </c>
      <c r="C154" s="92" t="s">
        <v>48</v>
      </c>
      <c r="D154" s="89" t="s">
        <v>46</v>
      </c>
      <c r="E154" s="25" t="s">
        <v>21</v>
      </c>
      <c r="F154" s="21">
        <f>G154+H154+I154</f>
        <v>0</v>
      </c>
      <c r="G154" s="21">
        <v>0</v>
      </c>
      <c r="H154" s="21">
        <v>0</v>
      </c>
      <c r="I154" s="21">
        <v>0</v>
      </c>
    </row>
    <row r="155" spans="2:9" ht="30" customHeight="1" x14ac:dyDescent="0.3">
      <c r="B155" s="59"/>
      <c r="C155" s="93"/>
      <c r="D155" s="90"/>
      <c r="E155" s="24">
        <v>2019</v>
      </c>
      <c r="F155" s="21">
        <f t="shared" si="29"/>
        <v>0</v>
      </c>
      <c r="G155" s="21">
        <v>0</v>
      </c>
      <c r="H155" s="21">
        <v>0</v>
      </c>
      <c r="I155" s="21">
        <v>0</v>
      </c>
    </row>
    <row r="156" spans="2:9" ht="29.25" customHeight="1" x14ac:dyDescent="0.3">
      <c r="B156" s="59"/>
      <c r="C156" s="93"/>
      <c r="D156" s="90"/>
      <c r="E156" s="24">
        <v>2020</v>
      </c>
      <c r="F156" s="21">
        <f t="shared" si="29"/>
        <v>0</v>
      </c>
      <c r="G156" s="21">
        <v>0</v>
      </c>
      <c r="H156" s="21">
        <v>0</v>
      </c>
      <c r="I156" s="21">
        <v>0</v>
      </c>
    </row>
    <row r="157" spans="2:9" ht="30.75" customHeight="1" x14ac:dyDescent="0.3">
      <c r="B157" s="59"/>
      <c r="C157" s="93"/>
      <c r="D157" s="90"/>
      <c r="E157" s="24">
        <v>2021</v>
      </c>
      <c r="F157" s="21">
        <f t="shared" si="29"/>
        <v>1571222</v>
      </c>
      <c r="G157" s="21">
        <v>0</v>
      </c>
      <c r="H157" s="21">
        <v>1414100</v>
      </c>
      <c r="I157" s="21">
        <v>157122</v>
      </c>
    </row>
    <row r="158" spans="2:9" ht="30" customHeight="1" x14ac:dyDescent="0.3">
      <c r="B158" s="59"/>
      <c r="C158" s="93"/>
      <c r="D158" s="90"/>
      <c r="E158" s="24">
        <v>2022</v>
      </c>
      <c r="F158" s="21">
        <f t="shared" si="29"/>
        <v>0</v>
      </c>
      <c r="G158" s="21">
        <v>0</v>
      </c>
      <c r="H158" s="21">
        <v>0</v>
      </c>
      <c r="I158" s="21">
        <v>0</v>
      </c>
    </row>
    <row r="159" spans="2:9" ht="32.25" customHeight="1" x14ac:dyDescent="0.3">
      <c r="B159" s="59"/>
      <c r="C159" s="93"/>
      <c r="D159" s="90"/>
      <c r="E159" s="24">
        <v>2023</v>
      </c>
      <c r="F159" s="21">
        <f t="shared" si="29"/>
        <v>0</v>
      </c>
      <c r="G159" s="21">
        <v>0</v>
      </c>
      <c r="H159" s="21">
        <v>0</v>
      </c>
      <c r="I159" s="21">
        <v>0</v>
      </c>
    </row>
    <row r="160" spans="2:9" ht="36" customHeight="1" x14ac:dyDescent="0.3">
      <c r="B160" s="62"/>
      <c r="C160" s="94"/>
      <c r="D160" s="91"/>
      <c r="E160" s="24">
        <v>2024</v>
      </c>
      <c r="F160" s="21">
        <f t="shared" si="29"/>
        <v>0</v>
      </c>
      <c r="G160" s="21">
        <v>0</v>
      </c>
      <c r="H160" s="21">
        <v>0</v>
      </c>
      <c r="I160" s="21">
        <v>0</v>
      </c>
    </row>
    <row r="161" spans="2:10" ht="26.25" customHeight="1" x14ac:dyDescent="0.3">
      <c r="B161" s="83" t="s">
        <v>3</v>
      </c>
      <c r="C161" s="84"/>
      <c r="D161" s="84"/>
      <c r="E161" s="25" t="s">
        <v>21</v>
      </c>
      <c r="F161" s="21">
        <f t="shared" si="29"/>
        <v>0</v>
      </c>
      <c r="G161" s="21">
        <v>0</v>
      </c>
      <c r="H161" s="21">
        <v>0</v>
      </c>
      <c r="I161" s="21">
        <v>0</v>
      </c>
    </row>
    <row r="162" spans="2:10" ht="24" customHeight="1" x14ac:dyDescent="0.3">
      <c r="B162" s="85"/>
      <c r="C162" s="86"/>
      <c r="D162" s="86"/>
      <c r="E162" s="24">
        <v>2019</v>
      </c>
      <c r="F162" s="21">
        <f t="shared" si="29"/>
        <v>0</v>
      </c>
      <c r="G162" s="21">
        <v>0</v>
      </c>
      <c r="H162" s="21">
        <v>0</v>
      </c>
      <c r="I162" s="21">
        <v>0</v>
      </c>
    </row>
    <row r="163" spans="2:10" ht="24" customHeight="1" x14ac:dyDescent="0.3">
      <c r="B163" s="85"/>
      <c r="C163" s="86"/>
      <c r="D163" s="86"/>
      <c r="E163" s="24">
        <v>2020</v>
      </c>
      <c r="F163" s="21">
        <f t="shared" si="29"/>
        <v>0</v>
      </c>
      <c r="G163" s="21">
        <v>0</v>
      </c>
      <c r="H163" s="21">
        <v>0</v>
      </c>
      <c r="I163" s="21">
        <v>0</v>
      </c>
    </row>
    <row r="164" spans="2:10" ht="24" customHeight="1" x14ac:dyDescent="0.3">
      <c r="B164" s="85"/>
      <c r="C164" s="86"/>
      <c r="D164" s="86"/>
      <c r="E164" s="24">
        <v>2021</v>
      </c>
      <c r="F164" s="21">
        <f t="shared" si="29"/>
        <v>1571222</v>
      </c>
      <c r="G164" s="21">
        <f>G157</f>
        <v>0</v>
      </c>
      <c r="H164" s="21">
        <f>H157</f>
        <v>1414100</v>
      </c>
      <c r="I164" s="21">
        <f>I157</f>
        <v>157122</v>
      </c>
    </row>
    <row r="165" spans="2:10" ht="24" customHeight="1" x14ac:dyDescent="0.3">
      <c r="B165" s="85"/>
      <c r="C165" s="86"/>
      <c r="D165" s="86"/>
      <c r="E165" s="24">
        <v>2022</v>
      </c>
      <c r="F165" s="21">
        <f t="shared" si="29"/>
        <v>0</v>
      </c>
      <c r="G165" s="21">
        <v>0</v>
      </c>
      <c r="H165" s="21">
        <v>0</v>
      </c>
      <c r="I165" s="21">
        <v>0</v>
      </c>
    </row>
    <row r="166" spans="2:10" ht="24" customHeight="1" x14ac:dyDescent="0.3">
      <c r="B166" s="85"/>
      <c r="C166" s="86"/>
      <c r="D166" s="86"/>
      <c r="E166" s="24">
        <v>2023</v>
      </c>
      <c r="F166" s="21">
        <f t="shared" si="29"/>
        <v>0</v>
      </c>
      <c r="G166" s="21">
        <v>0</v>
      </c>
      <c r="H166" s="21">
        <v>0</v>
      </c>
      <c r="I166" s="21">
        <v>0</v>
      </c>
    </row>
    <row r="167" spans="2:10" ht="24" customHeight="1" x14ac:dyDescent="0.3">
      <c r="B167" s="87"/>
      <c r="C167" s="88"/>
      <c r="D167" s="88"/>
      <c r="E167" s="24">
        <v>2024</v>
      </c>
      <c r="F167" s="21">
        <f>G167+H167+I167</f>
        <v>0</v>
      </c>
      <c r="G167" s="21">
        <v>0</v>
      </c>
      <c r="H167" s="21">
        <v>0</v>
      </c>
      <c r="I167" s="21">
        <v>0</v>
      </c>
    </row>
    <row r="168" spans="2:10" ht="24" customHeight="1" x14ac:dyDescent="0.3">
      <c r="B168" s="98" t="s">
        <v>52</v>
      </c>
      <c r="C168" s="57"/>
      <c r="D168" s="58"/>
      <c r="E168" s="25" t="s">
        <v>21</v>
      </c>
      <c r="F168" s="21">
        <f>G168+H168+I168</f>
        <v>877950</v>
      </c>
      <c r="G168" s="21">
        <f>G169+G170+G171+G172+G173+G174</f>
        <v>0</v>
      </c>
      <c r="H168" s="21">
        <f t="shared" ref="H168:I168" si="31">H169+H170+H171+H172+H173+H174</f>
        <v>780400</v>
      </c>
      <c r="I168" s="21">
        <f t="shared" si="31"/>
        <v>97550</v>
      </c>
    </row>
    <row r="169" spans="2:10" ht="24" customHeight="1" x14ac:dyDescent="0.3">
      <c r="B169" s="59"/>
      <c r="C169" s="99"/>
      <c r="D169" s="61"/>
      <c r="E169" s="24">
        <v>2019</v>
      </c>
      <c r="F169" s="21">
        <f t="shared" ref="F169:F174" si="32">G169+H169+I169</f>
        <v>0</v>
      </c>
      <c r="G169" s="21">
        <v>0</v>
      </c>
      <c r="H169" s="21">
        <v>0</v>
      </c>
      <c r="I169" s="21">
        <v>0</v>
      </c>
    </row>
    <row r="170" spans="2:10" ht="24" customHeight="1" x14ac:dyDescent="0.3">
      <c r="B170" s="59"/>
      <c r="C170" s="99"/>
      <c r="D170" s="61"/>
      <c r="E170" s="24">
        <v>2020</v>
      </c>
      <c r="F170" s="21">
        <f t="shared" si="32"/>
        <v>0</v>
      </c>
      <c r="G170" s="21">
        <v>0</v>
      </c>
      <c r="H170" s="21">
        <v>0</v>
      </c>
      <c r="I170" s="21">
        <v>0</v>
      </c>
    </row>
    <row r="171" spans="2:10" ht="24" customHeight="1" x14ac:dyDescent="0.3">
      <c r="B171" s="59"/>
      <c r="C171" s="99"/>
      <c r="D171" s="61"/>
      <c r="E171" s="24">
        <v>2021</v>
      </c>
      <c r="F171" s="21">
        <f t="shared" si="32"/>
        <v>877950</v>
      </c>
      <c r="G171" s="21">
        <v>0</v>
      </c>
      <c r="H171" s="21">
        <f>H27</f>
        <v>780400</v>
      </c>
      <c r="I171" s="21">
        <f>I27</f>
        <v>97550</v>
      </c>
    </row>
    <row r="172" spans="2:10" ht="24" customHeight="1" x14ac:dyDescent="0.3">
      <c r="B172" s="59"/>
      <c r="C172" s="99"/>
      <c r="D172" s="61"/>
      <c r="E172" s="24">
        <v>2022</v>
      </c>
      <c r="F172" s="21">
        <f t="shared" si="32"/>
        <v>0</v>
      </c>
      <c r="G172" s="21">
        <v>0</v>
      </c>
      <c r="H172" s="21">
        <v>0</v>
      </c>
      <c r="I172" s="21">
        <v>0</v>
      </c>
    </row>
    <row r="173" spans="2:10" ht="24" customHeight="1" x14ac:dyDescent="0.3">
      <c r="B173" s="59"/>
      <c r="C173" s="99"/>
      <c r="D173" s="61"/>
      <c r="E173" s="24">
        <v>2023</v>
      </c>
      <c r="F173" s="21">
        <f t="shared" si="32"/>
        <v>0</v>
      </c>
      <c r="G173" s="21">
        <v>0</v>
      </c>
      <c r="H173" s="21">
        <v>0</v>
      </c>
      <c r="I173" s="21">
        <v>0</v>
      </c>
    </row>
    <row r="174" spans="2:10" ht="24" customHeight="1" x14ac:dyDescent="0.3">
      <c r="B174" s="62"/>
      <c r="C174" s="63"/>
      <c r="D174" s="64"/>
      <c r="E174" s="24">
        <v>2024</v>
      </c>
      <c r="F174" s="21">
        <f t="shared" si="32"/>
        <v>0</v>
      </c>
      <c r="G174" s="21">
        <v>0</v>
      </c>
      <c r="H174" s="21">
        <v>0</v>
      </c>
      <c r="I174" s="21">
        <v>0</v>
      </c>
    </row>
    <row r="175" spans="2:10" s="3" customFormat="1" ht="23.25" customHeight="1" x14ac:dyDescent="0.3">
      <c r="B175" s="36" t="s">
        <v>30</v>
      </c>
      <c r="C175" s="37"/>
      <c r="D175" s="38"/>
      <c r="E175" s="12" t="s">
        <v>21</v>
      </c>
      <c r="F175" s="11">
        <f t="shared" ref="F175:F201" si="33">G175+H175+I175</f>
        <v>707035442.16000009</v>
      </c>
      <c r="G175" s="11">
        <f>G176+G177+G178+G179+G180+G181</f>
        <v>463606200</v>
      </c>
      <c r="H175" s="11">
        <f t="shared" ref="H175:I175" si="34">H176+H177+H178+H179+H180+H181</f>
        <v>115311307.83</v>
      </c>
      <c r="I175" s="11">
        <f t="shared" si="34"/>
        <v>128117934.33</v>
      </c>
      <c r="J175" s="9"/>
    </row>
    <row r="176" spans="2:10" s="3" customFormat="1" ht="23.25" customHeight="1" x14ac:dyDescent="0.3">
      <c r="B176" s="39"/>
      <c r="C176" s="72"/>
      <c r="D176" s="41"/>
      <c r="E176" s="12">
        <v>2019</v>
      </c>
      <c r="F176" s="11">
        <f t="shared" si="33"/>
        <v>178103749.91999999</v>
      </c>
      <c r="G176" s="11">
        <f t="shared" ref="G176:I181" si="35">G33+G48+G55+G70</f>
        <v>56918800</v>
      </c>
      <c r="H176" s="11">
        <f t="shared" si="35"/>
        <v>97857307.829999998</v>
      </c>
      <c r="I176" s="11">
        <f t="shared" si="35"/>
        <v>23327642.09</v>
      </c>
      <c r="J176" s="9"/>
    </row>
    <row r="177" spans="2:10" s="3" customFormat="1" ht="29.25" customHeight="1" x14ac:dyDescent="0.3">
      <c r="B177" s="39"/>
      <c r="C177" s="72"/>
      <c r="D177" s="41"/>
      <c r="E177" s="12">
        <v>2020</v>
      </c>
      <c r="F177" s="11">
        <f t="shared" si="33"/>
        <v>241278914.24000001</v>
      </c>
      <c r="G177" s="11">
        <f t="shared" si="35"/>
        <v>206687400</v>
      </c>
      <c r="H177" s="11">
        <f t="shared" si="35"/>
        <v>3449800</v>
      </c>
      <c r="I177" s="11">
        <f t="shared" si="35"/>
        <v>31141714.239999998</v>
      </c>
      <c r="J177" s="9"/>
    </row>
    <row r="178" spans="2:10" s="3" customFormat="1" ht="30" customHeight="1" x14ac:dyDescent="0.3">
      <c r="B178" s="39"/>
      <c r="C178" s="72"/>
      <c r="D178" s="41"/>
      <c r="E178" s="12">
        <v>2021</v>
      </c>
      <c r="F178" s="11">
        <f t="shared" si="33"/>
        <v>238445283</v>
      </c>
      <c r="G178" s="11">
        <f t="shared" si="35"/>
        <v>200000000</v>
      </c>
      <c r="H178" s="11">
        <f t="shared" si="35"/>
        <v>7704200</v>
      </c>
      <c r="I178" s="11">
        <f t="shared" si="35"/>
        <v>30741083</v>
      </c>
      <c r="J178" s="9"/>
    </row>
    <row r="179" spans="2:10" s="3" customFormat="1" ht="30" customHeight="1" x14ac:dyDescent="0.3">
      <c r="B179" s="39"/>
      <c r="C179" s="72"/>
      <c r="D179" s="41"/>
      <c r="E179" s="12">
        <v>2022</v>
      </c>
      <c r="F179" s="11">
        <f t="shared" si="33"/>
        <v>19513370</v>
      </c>
      <c r="G179" s="11">
        <f t="shared" si="35"/>
        <v>0</v>
      </c>
      <c r="H179" s="11">
        <f t="shared" si="35"/>
        <v>6300000</v>
      </c>
      <c r="I179" s="11">
        <f t="shared" si="35"/>
        <v>13213370</v>
      </c>
      <c r="J179" s="9"/>
    </row>
    <row r="180" spans="2:10" s="3" customFormat="1" ht="27" customHeight="1" x14ac:dyDescent="0.3">
      <c r="B180" s="39"/>
      <c r="C180" s="72"/>
      <c r="D180" s="41"/>
      <c r="E180" s="12">
        <v>2023</v>
      </c>
      <c r="F180" s="11">
        <f t="shared" si="33"/>
        <v>12865780</v>
      </c>
      <c r="G180" s="11">
        <f t="shared" si="35"/>
        <v>0</v>
      </c>
      <c r="H180" s="11">
        <f t="shared" si="35"/>
        <v>0</v>
      </c>
      <c r="I180" s="11">
        <f t="shared" si="35"/>
        <v>12865780</v>
      </c>
      <c r="J180" s="9"/>
    </row>
    <row r="181" spans="2:10" s="3" customFormat="1" ht="27" customHeight="1" x14ac:dyDescent="0.3">
      <c r="B181" s="42"/>
      <c r="C181" s="43"/>
      <c r="D181" s="44"/>
      <c r="E181" s="12">
        <v>2024</v>
      </c>
      <c r="F181" s="11">
        <f>G181+H181+I181</f>
        <v>16828345</v>
      </c>
      <c r="G181" s="11">
        <f t="shared" si="35"/>
        <v>0</v>
      </c>
      <c r="H181" s="11">
        <f t="shared" si="35"/>
        <v>0</v>
      </c>
      <c r="I181" s="11">
        <f t="shared" si="35"/>
        <v>16828345</v>
      </c>
      <c r="J181" s="9"/>
    </row>
    <row r="182" spans="2:10" s="3" customFormat="1" ht="27" customHeight="1" x14ac:dyDescent="0.3">
      <c r="B182" s="36" t="s">
        <v>45</v>
      </c>
      <c r="C182" s="75"/>
      <c r="D182" s="76"/>
      <c r="E182" s="24" t="s">
        <v>21</v>
      </c>
      <c r="F182" s="21">
        <f>G182+H182+I182</f>
        <v>1571222</v>
      </c>
      <c r="G182" s="21">
        <f>G183+G184+G185+G186+G187+G188</f>
        <v>0</v>
      </c>
      <c r="H182" s="21">
        <f t="shared" ref="H182:I182" si="36">H183+H184+H185+H186+H187+H188</f>
        <v>1414100</v>
      </c>
      <c r="I182" s="21">
        <f t="shared" si="36"/>
        <v>157122</v>
      </c>
      <c r="J182" s="23"/>
    </row>
    <row r="183" spans="2:10" s="3" customFormat="1" ht="23.25" customHeight="1" x14ac:dyDescent="0.3">
      <c r="B183" s="77"/>
      <c r="C183" s="78"/>
      <c r="D183" s="79"/>
      <c r="E183" s="24">
        <v>2019</v>
      </c>
      <c r="F183" s="21">
        <f t="shared" ref="F183:F188" si="37">G183+H183+I183</f>
        <v>0</v>
      </c>
      <c r="G183" s="21">
        <v>0</v>
      </c>
      <c r="H183" s="21">
        <v>0</v>
      </c>
      <c r="I183" s="21">
        <v>0</v>
      </c>
      <c r="J183" s="23"/>
    </row>
    <row r="184" spans="2:10" s="3" customFormat="1" ht="23.25" customHeight="1" x14ac:dyDescent="0.3">
      <c r="B184" s="77"/>
      <c r="C184" s="78"/>
      <c r="D184" s="79"/>
      <c r="E184" s="24">
        <v>2020</v>
      </c>
      <c r="F184" s="21">
        <f t="shared" si="37"/>
        <v>0</v>
      </c>
      <c r="G184" s="21">
        <v>0</v>
      </c>
      <c r="H184" s="21">
        <v>0</v>
      </c>
      <c r="I184" s="21">
        <v>0</v>
      </c>
      <c r="J184" s="23"/>
    </row>
    <row r="185" spans="2:10" s="3" customFormat="1" ht="23.25" customHeight="1" x14ac:dyDescent="0.3">
      <c r="B185" s="77"/>
      <c r="C185" s="78"/>
      <c r="D185" s="79"/>
      <c r="E185" s="24">
        <v>2021</v>
      </c>
      <c r="F185" s="21">
        <f t="shared" si="37"/>
        <v>1571222</v>
      </c>
      <c r="G185" s="21">
        <v>0</v>
      </c>
      <c r="H185" s="21">
        <f>H164</f>
        <v>1414100</v>
      </c>
      <c r="I185" s="21">
        <f>I164</f>
        <v>157122</v>
      </c>
      <c r="J185" s="23"/>
    </row>
    <row r="186" spans="2:10" s="3" customFormat="1" ht="23.25" customHeight="1" x14ac:dyDescent="0.3">
      <c r="B186" s="77"/>
      <c r="C186" s="78"/>
      <c r="D186" s="79"/>
      <c r="E186" s="24">
        <v>2022</v>
      </c>
      <c r="F186" s="21">
        <f t="shared" si="37"/>
        <v>0</v>
      </c>
      <c r="G186" s="21">
        <v>0</v>
      </c>
      <c r="H186" s="21">
        <v>0</v>
      </c>
      <c r="I186" s="21">
        <v>0</v>
      </c>
      <c r="J186" s="23"/>
    </row>
    <row r="187" spans="2:10" s="3" customFormat="1" ht="23.25" customHeight="1" x14ac:dyDescent="0.3">
      <c r="B187" s="77"/>
      <c r="C187" s="78"/>
      <c r="D187" s="79"/>
      <c r="E187" s="24">
        <v>2023</v>
      </c>
      <c r="F187" s="21">
        <f t="shared" si="37"/>
        <v>0</v>
      </c>
      <c r="G187" s="21">
        <v>0</v>
      </c>
      <c r="H187" s="21">
        <v>0</v>
      </c>
      <c r="I187" s="21">
        <v>0</v>
      </c>
      <c r="J187" s="23"/>
    </row>
    <row r="188" spans="2:10" s="3" customFormat="1" ht="23.25" customHeight="1" x14ac:dyDescent="0.3">
      <c r="B188" s="80"/>
      <c r="C188" s="81"/>
      <c r="D188" s="82"/>
      <c r="E188" s="24">
        <v>2024</v>
      </c>
      <c r="F188" s="21">
        <f t="shared" si="37"/>
        <v>0</v>
      </c>
      <c r="G188" s="21">
        <v>0</v>
      </c>
      <c r="H188" s="21">
        <v>0</v>
      </c>
      <c r="I188" s="21">
        <v>0</v>
      </c>
      <c r="J188" s="23"/>
    </row>
    <row r="189" spans="2:10" ht="21" customHeight="1" x14ac:dyDescent="0.3">
      <c r="B189" s="73" t="s">
        <v>29</v>
      </c>
      <c r="C189" s="73"/>
      <c r="D189" s="73"/>
      <c r="E189" s="12" t="s">
        <v>21</v>
      </c>
      <c r="F189" s="11">
        <f>G189+H189+I189</f>
        <v>26915535</v>
      </c>
      <c r="G189" s="19">
        <f>G190+G191+G192+G193+G194+G195</f>
        <v>0</v>
      </c>
      <c r="H189" s="19">
        <f>H190+H191+H192+H193+H194+H195</f>
        <v>23916486.100000001</v>
      </c>
      <c r="I189" s="19">
        <f t="shared" ref="I189" si="38">I190+I191+I192+I193+I194+I195</f>
        <v>2999048.9</v>
      </c>
    </row>
    <row r="190" spans="2:10" ht="21" customHeight="1" x14ac:dyDescent="0.3">
      <c r="B190" s="74"/>
      <c r="C190" s="74"/>
      <c r="D190" s="74"/>
      <c r="E190" s="12">
        <v>2019</v>
      </c>
      <c r="F190" s="11">
        <f t="shared" si="33"/>
        <v>10248835</v>
      </c>
      <c r="G190" s="11">
        <f t="shared" ref="G190:G195" si="39">G77+G84+G91+G98+G105+G112+G119+G126+G133+G140</f>
        <v>0</v>
      </c>
      <c r="H190" s="11">
        <f t="shared" ref="H190:I190" si="40">H77+H84+H91+H98+H105+H112+H119+H126+H133+H140</f>
        <v>8916486.0999999996</v>
      </c>
      <c r="I190" s="11">
        <f t="shared" si="40"/>
        <v>1332348.8999999999</v>
      </c>
    </row>
    <row r="191" spans="2:10" ht="21" customHeight="1" x14ac:dyDescent="0.3">
      <c r="B191" s="74"/>
      <c r="C191" s="74"/>
      <c r="D191" s="74"/>
      <c r="E191" s="12">
        <v>2020</v>
      </c>
      <c r="F191" s="11">
        <f t="shared" si="33"/>
        <v>16666700</v>
      </c>
      <c r="G191" s="11">
        <f t="shared" si="39"/>
        <v>0</v>
      </c>
      <c r="H191" s="11">
        <f>H78+H85+H92+H99+H106+H113+H120+H127+H134+H141</f>
        <v>15000000</v>
      </c>
      <c r="I191" s="11">
        <f t="shared" ref="I191" si="41">I78+I85+I92+I99+I106+I113+I120+I127+I134+I141</f>
        <v>1666700</v>
      </c>
    </row>
    <row r="192" spans="2:10" ht="22.5" customHeight="1" x14ac:dyDescent="0.3">
      <c r="B192" s="74"/>
      <c r="C192" s="74"/>
      <c r="D192" s="74"/>
      <c r="E192" s="12">
        <v>2021</v>
      </c>
      <c r="F192" s="11">
        <f t="shared" si="33"/>
        <v>0</v>
      </c>
      <c r="G192" s="11">
        <f t="shared" si="39"/>
        <v>0</v>
      </c>
      <c r="H192" s="11">
        <f>H79+H86+H93+H100+H107+H114+H121+H128+H135+H142</f>
        <v>0</v>
      </c>
      <c r="I192" s="11">
        <f>I79+I86+I93+I100+I107+I114+I121+I128+I135+I142</f>
        <v>0</v>
      </c>
    </row>
    <row r="193" spans="2:10" ht="20.25" customHeight="1" x14ac:dyDescent="0.3">
      <c r="B193" s="74"/>
      <c r="C193" s="74"/>
      <c r="D193" s="74"/>
      <c r="E193" s="12">
        <v>2022</v>
      </c>
      <c r="F193" s="11">
        <f t="shared" si="33"/>
        <v>0</v>
      </c>
      <c r="G193" s="11">
        <f t="shared" si="39"/>
        <v>0</v>
      </c>
      <c r="H193" s="11">
        <f>H80+H87+H94+H101+H108+H115+H122+H129+H136+H143</f>
        <v>0</v>
      </c>
      <c r="I193" s="11">
        <f>I80+I87+I94+I101+I108+I115+I122+I129+I136+I143</f>
        <v>0</v>
      </c>
    </row>
    <row r="194" spans="2:10" ht="20.25" customHeight="1" x14ac:dyDescent="0.3">
      <c r="B194" s="74"/>
      <c r="C194" s="74"/>
      <c r="D194" s="74"/>
      <c r="E194" s="12">
        <v>2023</v>
      </c>
      <c r="F194" s="11">
        <f t="shared" si="33"/>
        <v>0</v>
      </c>
      <c r="G194" s="11">
        <f t="shared" si="39"/>
        <v>0</v>
      </c>
      <c r="H194" s="11">
        <f>H81+H88+H95+H102+H109+H116+H123+H130+H137+H144</f>
        <v>0</v>
      </c>
      <c r="I194" s="11">
        <f>I81+I88+I95+I102+I109+I116+I123+I130+I137+I144</f>
        <v>0</v>
      </c>
    </row>
    <row r="195" spans="2:10" ht="21.75" customHeight="1" x14ac:dyDescent="0.3">
      <c r="B195" s="74"/>
      <c r="C195" s="74"/>
      <c r="D195" s="74"/>
      <c r="E195" s="12">
        <v>2024</v>
      </c>
      <c r="F195" s="11">
        <f t="shared" si="33"/>
        <v>0</v>
      </c>
      <c r="G195" s="11">
        <f t="shared" si="39"/>
        <v>0</v>
      </c>
      <c r="H195" s="11">
        <f>H82+H89+H96+H103+H110+H117+H124+H131+H138+H145</f>
        <v>0</v>
      </c>
      <c r="I195" s="11">
        <f>I82+I89+I96+I103+I110+I117+I124+I131+I138+I145</f>
        <v>0</v>
      </c>
    </row>
    <row r="196" spans="2:10" ht="29.25" customHeight="1" x14ac:dyDescent="0.3">
      <c r="B196" s="71" t="s">
        <v>3</v>
      </c>
      <c r="C196" s="71"/>
      <c r="D196" s="71"/>
      <c r="E196" s="18" t="s">
        <v>21</v>
      </c>
      <c r="F196" s="11">
        <f t="shared" si="33"/>
        <v>736400149.16000009</v>
      </c>
      <c r="G196" s="14">
        <f>SUM(G197:G202)</f>
        <v>463606200</v>
      </c>
      <c r="H196" s="14">
        <f>SUM(H197:H202)</f>
        <v>141422293.93000001</v>
      </c>
      <c r="I196" s="14">
        <f>SUM(I197:I202)</f>
        <v>131371655.22999999</v>
      </c>
    </row>
    <row r="197" spans="2:10" ht="24.75" customHeight="1" x14ac:dyDescent="0.3">
      <c r="B197" s="71"/>
      <c r="C197" s="71"/>
      <c r="D197" s="71"/>
      <c r="E197" s="18">
        <v>2019</v>
      </c>
      <c r="F197" s="11">
        <f t="shared" si="33"/>
        <v>188352584.92000002</v>
      </c>
      <c r="G197" s="14">
        <f>G176+G190</f>
        <v>56918800</v>
      </c>
      <c r="H197" s="14">
        <f>H176+H190</f>
        <v>106773793.92999999</v>
      </c>
      <c r="I197" s="14">
        <f t="shared" ref="I197" si="42">I176+I190</f>
        <v>24659990.989999998</v>
      </c>
      <c r="J197" s="4"/>
    </row>
    <row r="198" spans="2:10" ht="22.5" customHeight="1" x14ac:dyDescent="0.3">
      <c r="B198" s="71"/>
      <c r="C198" s="71"/>
      <c r="D198" s="71"/>
      <c r="E198" s="18">
        <v>2020</v>
      </c>
      <c r="F198" s="11">
        <f t="shared" si="33"/>
        <v>257945614.24000001</v>
      </c>
      <c r="G198" s="14">
        <f t="shared" ref="G198:I198" si="43">G177+G191</f>
        <v>206687400</v>
      </c>
      <c r="H198" s="14">
        <f>H177+H191</f>
        <v>18449800</v>
      </c>
      <c r="I198" s="14">
        <f t="shared" si="43"/>
        <v>32808414.239999998</v>
      </c>
    </row>
    <row r="199" spans="2:10" ht="22.5" customHeight="1" x14ac:dyDescent="0.3">
      <c r="B199" s="71"/>
      <c r="C199" s="71"/>
      <c r="D199" s="71"/>
      <c r="E199" s="18">
        <v>2021</v>
      </c>
      <c r="F199" s="11">
        <f t="shared" si="33"/>
        <v>240894455</v>
      </c>
      <c r="G199" s="14">
        <f>G178+G185+G192</f>
        <v>200000000</v>
      </c>
      <c r="H199" s="14">
        <f>H171+H178+H185+H192</f>
        <v>9898700</v>
      </c>
      <c r="I199" s="14">
        <f>I171+I178+I185+I192</f>
        <v>30995755</v>
      </c>
    </row>
    <row r="200" spans="2:10" ht="23.25" customHeight="1" x14ac:dyDescent="0.3">
      <c r="B200" s="71"/>
      <c r="C200" s="71"/>
      <c r="D200" s="71"/>
      <c r="E200" s="18">
        <v>2022</v>
      </c>
      <c r="F200" s="11">
        <f t="shared" si="33"/>
        <v>19513370</v>
      </c>
      <c r="G200" s="14">
        <f t="shared" ref="G200:I200" si="44">G179+G193</f>
        <v>0</v>
      </c>
      <c r="H200" s="14">
        <f t="shared" si="44"/>
        <v>6300000</v>
      </c>
      <c r="I200" s="14">
        <f t="shared" si="44"/>
        <v>13213370</v>
      </c>
    </row>
    <row r="201" spans="2:10" ht="24.75" customHeight="1" x14ac:dyDescent="0.3">
      <c r="B201" s="71"/>
      <c r="C201" s="71"/>
      <c r="D201" s="71"/>
      <c r="E201" s="18">
        <v>2023</v>
      </c>
      <c r="F201" s="11">
        <f t="shared" si="33"/>
        <v>12865780</v>
      </c>
      <c r="G201" s="14">
        <f t="shared" ref="G201:I201" si="45">G180+G194</f>
        <v>0</v>
      </c>
      <c r="H201" s="14">
        <f t="shared" si="45"/>
        <v>0</v>
      </c>
      <c r="I201" s="14">
        <f t="shared" si="45"/>
        <v>12865780</v>
      </c>
    </row>
    <row r="202" spans="2:10" ht="25.5" customHeight="1" x14ac:dyDescent="0.3">
      <c r="B202" s="71"/>
      <c r="C202" s="71"/>
      <c r="D202" s="71"/>
      <c r="E202" s="18">
        <v>2024</v>
      </c>
      <c r="F202" s="11">
        <f>G202+H202+I202</f>
        <v>16828345</v>
      </c>
      <c r="G202" s="14">
        <f>G181+G195</f>
        <v>0</v>
      </c>
      <c r="H202" s="14">
        <f t="shared" ref="H202:I202" si="46">H181+H195</f>
        <v>0</v>
      </c>
      <c r="I202" s="14">
        <f t="shared" si="46"/>
        <v>16828345</v>
      </c>
      <c r="J202" s="9" t="s">
        <v>11</v>
      </c>
    </row>
    <row r="203" spans="2:10" x14ac:dyDescent="0.3">
      <c r="B203" s="15"/>
      <c r="C203" s="15"/>
      <c r="D203" s="15"/>
      <c r="E203" s="16"/>
      <c r="F203" s="16"/>
      <c r="G203" s="17"/>
      <c r="H203" s="17"/>
      <c r="I203" s="17"/>
    </row>
    <row r="204" spans="2:10" x14ac:dyDescent="0.3">
      <c r="B204" s="13"/>
      <c r="C204" s="13"/>
      <c r="D204" s="13"/>
    </row>
    <row r="205" spans="2:10" ht="17.399999999999999" x14ac:dyDescent="0.3">
      <c r="B205" s="68" t="s">
        <v>18</v>
      </c>
      <c r="C205" s="68"/>
      <c r="D205" s="68"/>
      <c r="E205" s="2"/>
      <c r="F205" s="2"/>
      <c r="G205" s="69" t="s">
        <v>19</v>
      </c>
      <c r="H205" s="70"/>
      <c r="I205" s="70"/>
    </row>
  </sheetData>
  <mergeCells count="47">
    <mergeCell ref="B168:D174"/>
    <mergeCell ref="G4:I4"/>
    <mergeCell ref="B61:D67"/>
    <mergeCell ref="D69:D75"/>
    <mergeCell ref="B13:I13"/>
    <mergeCell ref="C16:I16"/>
    <mergeCell ref="B11:I11"/>
    <mergeCell ref="B12:I12"/>
    <mergeCell ref="C46:I46"/>
    <mergeCell ref="C68:I68"/>
    <mergeCell ref="D32:D38"/>
    <mergeCell ref="C32:C38"/>
    <mergeCell ref="D54:D60"/>
    <mergeCell ref="B47:B60"/>
    <mergeCell ref="C47:C60"/>
    <mergeCell ref="B32:B38"/>
    <mergeCell ref="B146:D152"/>
    <mergeCell ref="D154:D160"/>
    <mergeCell ref="B154:B160"/>
    <mergeCell ref="C154:C160"/>
    <mergeCell ref="B161:D167"/>
    <mergeCell ref="C153:I153"/>
    <mergeCell ref="B205:D205"/>
    <mergeCell ref="G205:I205"/>
    <mergeCell ref="B196:D202"/>
    <mergeCell ref="B175:D181"/>
    <mergeCell ref="B189:D195"/>
    <mergeCell ref="B182:D188"/>
    <mergeCell ref="D139:D145"/>
    <mergeCell ref="C69:C145"/>
    <mergeCell ref="B69:B145"/>
    <mergeCell ref="C31:I31"/>
    <mergeCell ref="D97:D103"/>
    <mergeCell ref="D104:D110"/>
    <mergeCell ref="D111:D117"/>
    <mergeCell ref="D118:D124"/>
    <mergeCell ref="D125:D131"/>
    <mergeCell ref="D47:D53"/>
    <mergeCell ref="B39:D45"/>
    <mergeCell ref="D76:D82"/>
    <mergeCell ref="D83:D89"/>
    <mergeCell ref="D90:D96"/>
    <mergeCell ref="B17:B23"/>
    <mergeCell ref="C17:C23"/>
    <mergeCell ref="D17:D23"/>
    <mergeCell ref="B24:D30"/>
    <mergeCell ref="D132:D138"/>
  </mergeCells>
  <pageMargins left="0.2" right="0.11811023622047245" top="0.39370078740157483" bottom="0.31496062992125984" header="0.35433070866141736" footer="0.4330708661417322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2021-02-04T08:43:17Z</cp:lastPrinted>
  <dcterms:created xsi:type="dcterms:W3CDTF">2019-08-27T06:02:36Z</dcterms:created>
  <dcterms:modified xsi:type="dcterms:W3CDTF">2021-02-11T02:24:55Z</dcterms:modified>
</cp:coreProperties>
</file>