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26-па_12.01.2024\"/>
    </mc:Choice>
  </mc:AlternateContent>
  <xr:revisionPtr revIDLastSave="0" documentId="13_ncr:1_{ECBBEB0D-F017-40A9-80B0-9F5DA4EC8A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1" l="1"/>
  <c r="I40" i="1" l="1"/>
  <c r="H40" i="1"/>
  <c r="H51" i="1" s="1"/>
  <c r="G40" i="1"/>
  <c r="H34" i="1" l="1"/>
  <c r="H33" i="1"/>
  <c r="F42" i="1" l="1"/>
  <c r="G42" i="1"/>
  <c r="G53" i="1" s="1"/>
  <c r="H42" i="1"/>
  <c r="H53" i="1" s="1"/>
  <c r="I42" i="1"/>
  <c r="I53" i="1" s="1"/>
  <c r="I34" i="1"/>
  <c r="E34" i="1" s="1"/>
  <c r="G16" i="1"/>
  <c r="H16" i="1"/>
  <c r="I16" i="1"/>
  <c r="F16" i="1"/>
  <c r="E23" i="1"/>
  <c r="E42" i="1" l="1"/>
  <c r="F53" i="1"/>
  <c r="E53" i="1" s="1"/>
  <c r="H32" i="1"/>
  <c r="G32" i="1"/>
  <c r="H31" i="1"/>
  <c r="H30" i="1"/>
  <c r="H27" i="1" l="1"/>
  <c r="E25" i="1"/>
  <c r="E21" i="1"/>
  <c r="E17" i="1"/>
  <c r="E18" i="1"/>
  <c r="E19" i="1"/>
  <c r="E20" i="1"/>
  <c r="E22" i="1"/>
  <c r="E26" i="1" l="1"/>
  <c r="H52" i="1"/>
  <c r="H39" i="1"/>
  <c r="H50" i="1" s="1"/>
  <c r="H38" i="1"/>
  <c r="H49" i="1" s="1"/>
  <c r="H37" i="1"/>
  <c r="H36" i="1"/>
  <c r="H46" i="1" l="1"/>
  <c r="H35" i="1"/>
  <c r="I31" i="1"/>
  <c r="I32" i="1"/>
  <c r="E16" i="1"/>
  <c r="I39" i="1" l="1"/>
  <c r="G39" i="1"/>
  <c r="G31" i="1"/>
  <c r="E31" i="1" s="1"/>
  <c r="I50" i="1" l="1"/>
  <c r="F37" i="1" l="1"/>
  <c r="G37" i="1"/>
  <c r="I37" i="1"/>
  <c r="F38" i="1"/>
  <c r="G38" i="1"/>
  <c r="G49" i="1" s="1"/>
  <c r="I38" i="1"/>
  <c r="I49" i="1" s="1"/>
  <c r="F39" i="1"/>
  <c r="E39" i="1" s="1"/>
  <c r="F40" i="1"/>
  <c r="G51" i="1"/>
  <c r="I51" i="1"/>
  <c r="F41" i="1"/>
  <c r="G41" i="1"/>
  <c r="G52" i="1" s="1"/>
  <c r="I41" i="1"/>
  <c r="I52" i="1" s="1"/>
  <c r="G36" i="1"/>
  <c r="I36" i="1"/>
  <c r="I35" i="1" s="1"/>
  <c r="F36" i="1"/>
  <c r="F45" i="1"/>
  <c r="G45" i="1"/>
  <c r="I45" i="1"/>
  <c r="F44" i="1"/>
  <c r="G44" i="1"/>
  <c r="I44" i="1"/>
  <c r="F35" i="1" l="1"/>
  <c r="E36" i="1"/>
  <c r="G35" i="1"/>
  <c r="I46" i="1"/>
  <c r="E45" i="1"/>
  <c r="E37" i="1"/>
  <c r="E44" i="1"/>
  <c r="E38" i="1"/>
  <c r="F52" i="1"/>
  <c r="E52" i="1" s="1"/>
  <c r="E41" i="1"/>
  <c r="F51" i="1"/>
  <c r="E51" i="1" s="1"/>
  <c r="E40" i="1"/>
  <c r="I43" i="1"/>
  <c r="G43" i="1"/>
  <c r="G48" i="1"/>
  <c r="F50" i="1"/>
  <c r="F43" i="1"/>
  <c r="F47" i="1"/>
  <c r="I47" i="1"/>
  <c r="E35" i="1"/>
  <c r="G47" i="1"/>
  <c r="F48" i="1"/>
  <c r="I48" i="1"/>
  <c r="F49" i="1"/>
  <c r="E49" i="1" s="1"/>
  <c r="G50" i="1"/>
  <c r="F46" i="1" l="1"/>
  <c r="G46" i="1"/>
  <c r="E43" i="1"/>
  <c r="E47" i="1"/>
  <c r="E48" i="1"/>
  <c r="E50" i="1"/>
  <c r="E32" i="1"/>
  <c r="I29" i="1"/>
  <c r="I30" i="1"/>
  <c r="I28" i="1"/>
  <c r="F28" i="1"/>
  <c r="F29" i="1"/>
  <c r="E29" i="1" s="1"/>
  <c r="F30" i="1"/>
  <c r="G29" i="1"/>
  <c r="G30" i="1"/>
  <c r="I33" i="1"/>
  <c r="E33" i="1" s="1"/>
  <c r="F24" i="1"/>
  <c r="G24" i="1"/>
  <c r="I24" i="1"/>
  <c r="F27" i="1" l="1"/>
  <c r="I27" i="1"/>
  <c r="E24" i="1"/>
  <c r="E46" i="1"/>
  <c r="E30" i="1"/>
  <c r="G28" i="1" l="1"/>
  <c r="E28" i="1" l="1"/>
  <c r="G27" i="1"/>
  <c r="E27" i="1" s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<sst xmlns="http://schemas.openxmlformats.org/spreadsheetml/2006/main" count="38" uniqueCount="33">
  <si>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</si>
  <si>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</si>
  <si>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</si>
  <si>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</si>
  <si>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</si>
  <si>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</si>
  <si>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</si>
  <si>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</si>
  <si>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</si>
  <si>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</si>
  <si>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</si>
  <si>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</si>
  <si>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</si>
  <si>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</si>
  <si>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</si>
  <si>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</si>
  <si>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</si>
  <si>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</si>
  <si>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</si>
  <si>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2019-2025 годы:</t>
  </si>
  <si>
    <t>Подпрограмма 1 "Переселение граждан из аварийного жилищного фонда в городе Усолье-Сибирское" на 2019-2025 годы</t>
  </si>
  <si>
    <t xml:space="preserve">ВСЕГО по Государственной программе Иркутской области "Доступное жилье" на 2019 - 2025 годы: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</si>
  <si>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</si>
  <si>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2019-2025 годы</t>
  </si>
  <si>
    <t xml:space="preserve">"Обеспечение населения доступным жильем" на 2019-2025 годы </t>
  </si>
  <si>
    <t>на 2019-2025 годы</t>
  </si>
  <si>
    <t>Основное мероприятие "Улучшение жилищных условий молодых семей" Подпрограммы "Молодым семьям - доступное жилье" на 2019 - 2025 годы</t>
  </si>
  <si>
    <t>Государственная программа Иркутской области «Доступное жилье» на 2019 - 2025 годы</t>
  </si>
  <si>
    <t xml:space="preserve">Мэр города  </t>
  </si>
  <si>
    <t>М.В. Торопкин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</si>
  <si>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</si>
  <si>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Приложение 2</t>
  </si>
  <si>
    <t xml:space="preserve">     от 12.01.2024 г. № 126-па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</si>
</sst>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8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Normal="100" zoomScaleSheetLayoutView="90" workbookViewId="0">
      <selection activeCell="F3" sqref="F3:I3"/>
    </sheetView>
  </sheetViews>
  <sheetFormatPr defaultRowHeight="14.4" x14ac:dyDescent="0.3"/>
  <cols>
    <col min="1" max="1" width="5.6640625" customWidth="1"/>
    <col min="2" max="2" width="31.33203125" customWidth="1"/>
    <col min="3" max="3" width="33.88671875" customWidth="1"/>
    <col min="4" max="4" width="10.109375" customWidth="1"/>
    <col min="5" max="5" width="14.6640625" customWidth="1"/>
    <col min="6" max="6" width="13.44140625" customWidth="1"/>
    <col min="7" max="7" width="13.5546875" customWidth="1"/>
    <col min="8" max="8" width="14.44140625" customWidth="1"/>
    <col min="9" max="9" width="14" customWidth="1"/>
    <col min="10" max="10" width="3.33203125" customWidth="1"/>
  </cols>
  <sheetData>
    <row r="1" spans="1:10" x14ac:dyDescent="0.3">
      <c r="D1" s="8"/>
      <c r="E1" s="8"/>
      <c r="F1" s="8"/>
      <c r="G1" s="31" t="s">
        <v>31</v>
      </c>
      <c r="H1" s="31"/>
      <c r="I1" s="31"/>
    </row>
    <row r="2" spans="1:10" x14ac:dyDescent="0.3">
      <c r="D2" s="31" t="s">
        <v>7</v>
      </c>
      <c r="E2" s="31"/>
      <c r="F2" s="31"/>
      <c r="G2" s="31"/>
      <c r="H2" s="31"/>
      <c r="I2" s="31"/>
      <c r="J2" s="7"/>
    </row>
    <row r="3" spans="1:10" ht="21" customHeight="1" x14ac:dyDescent="0.3">
      <c r="D3" s="9"/>
      <c r="E3" s="9"/>
      <c r="F3" s="31" t="s">
        <v>32</v>
      </c>
      <c r="G3" s="31"/>
      <c r="H3" s="31"/>
      <c r="I3" s="31"/>
      <c r="J3" s="7"/>
    </row>
    <row r="4" spans="1:10" x14ac:dyDescent="0.3">
      <c r="D4" s="8"/>
      <c r="E4" s="8"/>
      <c r="F4" s="8"/>
      <c r="G4" s="8"/>
      <c r="H4" s="8"/>
      <c r="I4" s="5"/>
    </row>
    <row r="5" spans="1:10" x14ac:dyDescent="0.3">
      <c r="D5" s="8"/>
      <c r="E5" s="8"/>
      <c r="F5" s="8"/>
      <c r="G5" s="37" t="s">
        <v>9</v>
      </c>
      <c r="H5" s="37"/>
      <c r="I5" s="38"/>
    </row>
    <row r="6" spans="1:10" x14ac:dyDescent="0.3">
      <c r="D6" s="37" t="s">
        <v>1</v>
      </c>
      <c r="E6" s="37"/>
      <c r="F6" s="38"/>
      <c r="G6" s="38"/>
      <c r="H6" s="38"/>
      <c r="I6" s="38"/>
    </row>
    <row r="7" spans="1:10" x14ac:dyDescent="0.3">
      <c r="D7" s="8"/>
      <c r="E7" s="8"/>
      <c r="F7" s="31" t="s">
        <v>15</v>
      </c>
      <c r="G7" s="38"/>
      <c r="H7" s="38"/>
      <c r="I7" s="38"/>
    </row>
    <row r="8" spans="1:10" x14ac:dyDescent="0.3">
      <c r="D8" s="8"/>
      <c r="E8" s="8"/>
      <c r="F8" s="37" t="s">
        <v>25</v>
      </c>
      <c r="G8" s="38"/>
      <c r="H8" s="38"/>
      <c r="I8" s="38"/>
    </row>
    <row r="9" spans="1:10" ht="12.75" customHeight="1" x14ac:dyDescent="0.3">
      <c r="I9" s="1"/>
    </row>
    <row r="10" spans="1:10" ht="37.5" customHeight="1" x14ac:dyDescent="0.3">
      <c r="A10" s="35" t="s">
        <v>30</v>
      </c>
      <c r="B10" s="35"/>
      <c r="C10" s="35"/>
      <c r="D10" s="35"/>
      <c r="E10" s="35"/>
      <c r="F10" s="35"/>
      <c r="G10" s="35"/>
      <c r="H10" s="35"/>
      <c r="I10" s="35"/>
    </row>
    <row r="11" spans="1:10" ht="21" customHeight="1" x14ac:dyDescent="0.3">
      <c r="A11" s="36" t="s">
        <v>24</v>
      </c>
      <c r="B11" s="36"/>
      <c r="C11" s="36"/>
      <c r="D11" s="36"/>
      <c r="E11" s="36"/>
      <c r="F11" s="36"/>
      <c r="G11" s="36"/>
      <c r="H11" s="36"/>
      <c r="I11" s="36"/>
    </row>
    <row r="12" spans="1:10" ht="15" customHeight="1" x14ac:dyDescent="0.3">
      <c r="A12" s="40" t="s">
        <v>8</v>
      </c>
      <c r="B12" s="40"/>
      <c r="C12" s="40"/>
      <c r="D12" s="40"/>
      <c r="E12" s="40"/>
      <c r="F12" s="40"/>
      <c r="G12" s="40"/>
      <c r="H12" s="40"/>
      <c r="I12" s="40"/>
    </row>
    <row r="13" spans="1:10" ht="16.5" customHeight="1" x14ac:dyDescent="0.3"/>
    <row r="14" spans="1:10" ht="51.75" customHeight="1" x14ac:dyDescent="0.3">
      <c r="A14" s="6" t="s">
        <v>0</v>
      </c>
      <c r="B14" s="6" t="s">
        <v>4</v>
      </c>
      <c r="C14" s="6" t="s">
        <v>5</v>
      </c>
      <c r="D14" s="6" t="s">
        <v>11</v>
      </c>
      <c r="E14" s="6" t="s">
        <v>10</v>
      </c>
      <c r="F14" s="6" t="s">
        <v>12</v>
      </c>
      <c r="G14" s="6" t="s">
        <v>13</v>
      </c>
      <c r="H14" s="6" t="s">
        <v>17</v>
      </c>
      <c r="I14" s="6" t="s">
        <v>14</v>
      </c>
    </row>
    <row r="15" spans="1:10" ht="25.5" customHeight="1" x14ac:dyDescent="0.3">
      <c r="A15" s="6">
        <v>1</v>
      </c>
      <c r="B15" s="20" t="s">
        <v>27</v>
      </c>
      <c r="C15" s="21"/>
      <c r="D15" s="21"/>
      <c r="E15" s="21"/>
      <c r="F15" s="21"/>
      <c r="G15" s="21"/>
      <c r="H15" s="21"/>
      <c r="I15" s="21"/>
    </row>
    <row r="16" spans="1:10" ht="33" customHeight="1" x14ac:dyDescent="0.3">
      <c r="A16" s="22" t="s">
        <v>2</v>
      </c>
      <c r="B16" s="24" t="s">
        <v>22</v>
      </c>
      <c r="C16" s="41" t="s">
        <v>23</v>
      </c>
      <c r="D16" s="14" t="s">
        <v>6</v>
      </c>
      <c r="E16" s="15">
        <f>F16+G16+H16+I16</f>
        <v>1499385629.54</v>
      </c>
      <c r="F16" s="15">
        <f>+F17+F18+F19+F20+F21+F22+F23</f>
        <v>0</v>
      </c>
      <c r="G16" s="15">
        <f t="shared" ref="G16:I16" si="0">+G17+G18+G19+G20+G21+G22+G23</f>
        <v>38997600</v>
      </c>
      <c r="H16" s="15">
        <f t="shared" si="0"/>
        <v>1453541664.04</v>
      </c>
      <c r="I16" s="15">
        <f t="shared" si="0"/>
        <v>6846365.5</v>
      </c>
    </row>
    <row r="17" spans="1:10" ht="33" customHeight="1" x14ac:dyDescent="0.3">
      <c r="A17" s="23"/>
      <c r="B17" s="24"/>
      <c r="C17" s="42"/>
      <c r="D17" s="6">
        <v>2019</v>
      </c>
      <c r="E17" s="16">
        <f t="shared" ref="E17:E22" si="1">F17+G17+H17+I17</f>
        <v>0</v>
      </c>
      <c r="F17" s="16">
        <v>0</v>
      </c>
      <c r="G17" s="16">
        <v>0</v>
      </c>
      <c r="H17" s="16">
        <v>0</v>
      </c>
      <c r="I17" s="16">
        <v>0</v>
      </c>
    </row>
    <row r="18" spans="1:10" ht="30" customHeight="1" x14ac:dyDescent="0.3">
      <c r="A18" s="23"/>
      <c r="B18" s="24"/>
      <c r="C18" s="42"/>
      <c r="D18" s="6">
        <v>2020</v>
      </c>
      <c r="E18" s="16">
        <f t="shared" si="1"/>
        <v>0</v>
      </c>
      <c r="F18" s="16">
        <v>0</v>
      </c>
      <c r="G18" s="16">
        <v>0</v>
      </c>
      <c r="H18" s="16">
        <v>0</v>
      </c>
      <c r="I18" s="16">
        <v>0</v>
      </c>
    </row>
    <row r="19" spans="1:10" ht="33" customHeight="1" x14ac:dyDescent="0.3">
      <c r="A19" s="23"/>
      <c r="B19" s="24"/>
      <c r="C19" s="42"/>
      <c r="D19" s="6">
        <v>2021</v>
      </c>
      <c r="E19" s="16">
        <f t="shared" si="1"/>
        <v>60795371.439999998</v>
      </c>
      <c r="F19" s="16">
        <v>0</v>
      </c>
      <c r="G19" s="16">
        <v>0</v>
      </c>
      <c r="H19" s="16">
        <v>60795371.439999998</v>
      </c>
      <c r="I19" s="16">
        <v>0</v>
      </c>
    </row>
    <row r="20" spans="1:10" ht="30" customHeight="1" x14ac:dyDescent="0.3">
      <c r="A20" s="23"/>
      <c r="B20" s="24"/>
      <c r="C20" s="42"/>
      <c r="D20" s="6">
        <v>2022</v>
      </c>
      <c r="E20" s="16">
        <f t="shared" si="1"/>
        <v>524588486.33000004</v>
      </c>
      <c r="F20" s="16">
        <v>0</v>
      </c>
      <c r="G20" s="16">
        <v>21933500</v>
      </c>
      <c r="H20" s="16">
        <v>502376777.61000001</v>
      </c>
      <c r="I20" s="16">
        <v>278208.71999999997</v>
      </c>
    </row>
    <row r="21" spans="1:10" ht="30" customHeight="1" x14ac:dyDescent="0.3">
      <c r="A21" s="23"/>
      <c r="B21" s="24"/>
      <c r="C21" s="42"/>
      <c r="D21" s="6">
        <v>2023</v>
      </c>
      <c r="E21" s="16">
        <f>F21+G21+H21+I21</f>
        <v>341238130.19999999</v>
      </c>
      <c r="F21" s="16">
        <v>0</v>
      </c>
      <c r="G21" s="18">
        <v>17064100</v>
      </c>
      <c r="H21" s="18">
        <v>317605873.42000002</v>
      </c>
      <c r="I21" s="18">
        <v>6568156.7800000003</v>
      </c>
    </row>
    <row r="22" spans="1:10" ht="36" customHeight="1" x14ac:dyDescent="0.3">
      <c r="A22" s="23"/>
      <c r="B22" s="24"/>
      <c r="C22" s="42"/>
      <c r="D22" s="6">
        <v>2024</v>
      </c>
      <c r="E22" s="16">
        <f t="shared" si="1"/>
        <v>572763641.57000005</v>
      </c>
      <c r="F22" s="16">
        <v>0</v>
      </c>
      <c r="G22" s="16">
        <v>0</v>
      </c>
      <c r="H22" s="16">
        <v>572763641.57000005</v>
      </c>
      <c r="I22" s="16">
        <v>0</v>
      </c>
    </row>
    <row r="23" spans="1:10" ht="36" customHeight="1" x14ac:dyDescent="0.3">
      <c r="A23" s="23"/>
      <c r="B23" s="43"/>
      <c r="C23" s="42"/>
      <c r="D23" s="6">
        <v>2025</v>
      </c>
      <c r="E23" s="16">
        <f t="shared" ref="E23" si="2">F23+G23+H23+I23</f>
        <v>0</v>
      </c>
      <c r="F23" s="16">
        <v>0</v>
      </c>
      <c r="G23" s="16">
        <v>0</v>
      </c>
      <c r="H23" s="16">
        <v>0</v>
      </c>
      <c r="I23" s="16">
        <v>0</v>
      </c>
    </row>
    <row r="24" spans="1:10" ht="31.5" customHeight="1" x14ac:dyDescent="0.3">
      <c r="A24" s="23"/>
      <c r="B24" s="24" t="s">
        <v>26</v>
      </c>
      <c r="C24" s="39" t="s">
        <v>18</v>
      </c>
      <c r="D24" s="6" t="s">
        <v>6</v>
      </c>
      <c r="E24" s="15">
        <f>F24+G24+H24+I24</f>
        <v>20079828.439999998</v>
      </c>
      <c r="F24" s="16">
        <f>F25+F26</f>
        <v>2891870.7199999997</v>
      </c>
      <c r="G24" s="16">
        <f>G25+G26</f>
        <v>12860487.390000001</v>
      </c>
      <c r="H24" s="16">
        <v>0</v>
      </c>
      <c r="I24" s="16">
        <f>I25+I26</f>
        <v>4327470.33</v>
      </c>
    </row>
    <row r="25" spans="1:10" ht="44.25" customHeight="1" x14ac:dyDescent="0.3">
      <c r="A25" s="23"/>
      <c r="B25" s="24"/>
      <c r="C25" s="39"/>
      <c r="D25" s="6">
        <v>2019</v>
      </c>
      <c r="E25" s="16">
        <f>F25+G25+H25+I25</f>
        <v>4595095</v>
      </c>
      <c r="F25" s="16">
        <v>1490556.49</v>
      </c>
      <c r="G25" s="16">
        <v>1997892.74</v>
      </c>
      <c r="H25" s="16">
        <v>0</v>
      </c>
      <c r="I25" s="16">
        <v>1106645.77</v>
      </c>
    </row>
    <row r="26" spans="1:10" ht="44.25" customHeight="1" x14ac:dyDescent="0.3">
      <c r="A26" s="23"/>
      <c r="B26" s="24"/>
      <c r="C26" s="39"/>
      <c r="D26" s="6">
        <v>2020</v>
      </c>
      <c r="E26" s="16">
        <f t="shared" ref="E26:E50" si="3">F26+G26+H26+I26</f>
        <v>15484733.440000001</v>
      </c>
      <c r="F26" s="16">
        <v>1401314.23</v>
      </c>
      <c r="G26" s="16">
        <v>10862594.65</v>
      </c>
      <c r="H26" s="16">
        <v>0</v>
      </c>
      <c r="I26" s="16">
        <v>3220824.56</v>
      </c>
    </row>
    <row r="27" spans="1:10" s="3" customFormat="1" ht="31.5" customHeight="1" x14ac:dyDescent="0.3">
      <c r="A27" s="20" t="s">
        <v>21</v>
      </c>
      <c r="B27" s="20"/>
      <c r="C27" s="20"/>
      <c r="D27" s="14" t="s">
        <v>6</v>
      </c>
      <c r="E27" s="15">
        <f>F27+G27+H27+I27</f>
        <v>1519465457.9799998</v>
      </c>
      <c r="F27" s="15">
        <f>F28+F29+F30+F31+F32+F33+F34</f>
        <v>2891870.7199999997</v>
      </c>
      <c r="G27" s="15">
        <f t="shared" ref="G27:I27" si="4">G28+G29+G30+G31+G32+G33+G34</f>
        <v>51858087.390000001</v>
      </c>
      <c r="H27" s="15">
        <f t="shared" si="4"/>
        <v>1453541664.04</v>
      </c>
      <c r="I27" s="15">
        <f t="shared" si="4"/>
        <v>11173835.83</v>
      </c>
      <c r="J27"/>
    </row>
    <row r="28" spans="1:10" s="3" customFormat="1" ht="30" customHeight="1" x14ac:dyDescent="0.3">
      <c r="A28" s="20"/>
      <c r="B28" s="20"/>
      <c r="C28" s="20"/>
      <c r="D28" s="6">
        <v>2019</v>
      </c>
      <c r="E28" s="16">
        <f>F28+G28+H28+I28</f>
        <v>4595095</v>
      </c>
      <c r="F28" s="16">
        <f>F25+F17</f>
        <v>1490556.49</v>
      </c>
      <c r="G28" s="16">
        <f>G25+G17</f>
        <v>1997892.74</v>
      </c>
      <c r="H28" s="16">
        <v>0</v>
      </c>
      <c r="I28" s="16">
        <f>I25+I17</f>
        <v>1106645.77</v>
      </c>
      <c r="J28"/>
    </row>
    <row r="29" spans="1:10" s="3" customFormat="1" ht="28.5" customHeight="1" x14ac:dyDescent="0.3">
      <c r="A29" s="20"/>
      <c r="B29" s="20"/>
      <c r="C29" s="20"/>
      <c r="D29" s="6">
        <v>2020</v>
      </c>
      <c r="E29" s="16">
        <f t="shared" si="3"/>
        <v>15484733.440000001</v>
      </c>
      <c r="F29" s="16">
        <f>F26+F18</f>
        <v>1401314.23</v>
      </c>
      <c r="G29" s="16">
        <f>G26+G18</f>
        <v>10862594.65</v>
      </c>
      <c r="H29" s="16">
        <v>0</v>
      </c>
      <c r="I29" s="16">
        <f>I26+I18</f>
        <v>3220824.56</v>
      </c>
      <c r="J29"/>
    </row>
    <row r="30" spans="1:10" s="3" customFormat="1" ht="29.25" customHeight="1" x14ac:dyDescent="0.3">
      <c r="A30" s="20"/>
      <c r="B30" s="20"/>
      <c r="C30" s="20"/>
      <c r="D30" s="6">
        <v>2021</v>
      </c>
      <c r="E30" s="16">
        <f>F30+G30+H30+I30</f>
        <v>60795371.439999998</v>
      </c>
      <c r="F30" s="16">
        <f>F19</f>
        <v>0</v>
      </c>
      <c r="G30" s="16">
        <f>G19</f>
        <v>0</v>
      </c>
      <c r="H30" s="16">
        <f>H19</f>
        <v>60795371.439999998</v>
      </c>
      <c r="I30" s="16">
        <f>I19</f>
        <v>0</v>
      </c>
      <c r="J30"/>
    </row>
    <row r="31" spans="1:10" s="3" customFormat="1" ht="27" customHeight="1" x14ac:dyDescent="0.3">
      <c r="A31" s="20"/>
      <c r="B31" s="20"/>
      <c r="C31" s="20"/>
      <c r="D31" s="6">
        <v>2022</v>
      </c>
      <c r="E31" s="16">
        <f t="shared" si="3"/>
        <v>524588486.33000004</v>
      </c>
      <c r="F31" s="16">
        <v>0</v>
      </c>
      <c r="G31" s="16">
        <f t="shared" ref="G31:I34" si="5">G20</f>
        <v>21933500</v>
      </c>
      <c r="H31" s="16">
        <f t="shared" si="5"/>
        <v>502376777.61000001</v>
      </c>
      <c r="I31" s="16">
        <f t="shared" si="5"/>
        <v>278208.71999999997</v>
      </c>
      <c r="J31"/>
    </row>
    <row r="32" spans="1:10" s="3" customFormat="1" ht="30" customHeight="1" x14ac:dyDescent="0.3">
      <c r="A32" s="20"/>
      <c r="B32" s="20"/>
      <c r="C32" s="20"/>
      <c r="D32" s="6">
        <v>2023</v>
      </c>
      <c r="E32" s="16">
        <f t="shared" si="3"/>
        <v>341238130.19999999</v>
      </c>
      <c r="F32" s="16">
        <v>0</v>
      </c>
      <c r="G32" s="16">
        <f t="shared" si="5"/>
        <v>17064100</v>
      </c>
      <c r="H32" s="16">
        <f t="shared" si="5"/>
        <v>317605873.42000002</v>
      </c>
      <c r="I32" s="16">
        <f t="shared" si="5"/>
        <v>6568156.7800000003</v>
      </c>
      <c r="J32"/>
    </row>
    <row r="33" spans="1:10" s="3" customFormat="1" ht="29.25" customHeight="1" x14ac:dyDescent="0.3">
      <c r="A33" s="20"/>
      <c r="B33" s="20"/>
      <c r="C33" s="20"/>
      <c r="D33" s="6">
        <v>2024</v>
      </c>
      <c r="E33" s="16">
        <f t="shared" si="3"/>
        <v>572763641.57000005</v>
      </c>
      <c r="F33" s="16">
        <v>0</v>
      </c>
      <c r="G33" s="16">
        <v>0</v>
      </c>
      <c r="H33" s="16">
        <f t="shared" si="5"/>
        <v>572763641.57000005</v>
      </c>
      <c r="I33" s="16">
        <f>I22</f>
        <v>0</v>
      </c>
      <c r="J33" s="10"/>
    </row>
    <row r="34" spans="1:10" s="3" customFormat="1" ht="29.25" customHeight="1" x14ac:dyDescent="0.3">
      <c r="A34" s="28"/>
      <c r="B34" s="28"/>
      <c r="C34" s="28"/>
      <c r="D34" s="6">
        <v>2025</v>
      </c>
      <c r="E34" s="16">
        <f t="shared" ref="E34" si="6">F34+G34+H34+I34</f>
        <v>0</v>
      </c>
      <c r="F34" s="16">
        <v>0</v>
      </c>
      <c r="G34" s="16">
        <v>0</v>
      </c>
      <c r="H34" s="16">
        <f t="shared" si="5"/>
        <v>0</v>
      </c>
      <c r="I34" s="16">
        <f>I23</f>
        <v>0</v>
      </c>
      <c r="J34" s="10"/>
    </row>
    <row r="35" spans="1:10" s="3" customFormat="1" ht="29.25" customHeight="1" x14ac:dyDescent="0.3">
      <c r="A35" s="25" t="s">
        <v>20</v>
      </c>
      <c r="B35" s="25"/>
      <c r="C35" s="25"/>
      <c r="D35" s="14" t="s">
        <v>6</v>
      </c>
      <c r="E35" s="15">
        <f>F35+G35+H35+I35</f>
        <v>1499385629.54</v>
      </c>
      <c r="F35" s="15">
        <f>SUM(F36:F42)</f>
        <v>0</v>
      </c>
      <c r="G35" s="15">
        <f t="shared" ref="G35:H35" si="7">SUM(G36:G42)</f>
        <v>38997600</v>
      </c>
      <c r="H35" s="15">
        <f t="shared" si="7"/>
        <v>1453541664.04</v>
      </c>
      <c r="I35" s="15">
        <f>SUM(I36:I42)</f>
        <v>6846365.5</v>
      </c>
    </row>
    <row r="36" spans="1:10" s="3" customFormat="1" ht="33.75" customHeight="1" x14ac:dyDescent="0.3">
      <c r="A36" s="25"/>
      <c r="B36" s="25"/>
      <c r="C36" s="25"/>
      <c r="D36" s="6">
        <v>2019</v>
      </c>
      <c r="E36" s="16">
        <f>F36+G36+H36+I36</f>
        <v>0</v>
      </c>
      <c r="F36" s="16">
        <f>F17</f>
        <v>0</v>
      </c>
      <c r="G36" s="16">
        <f t="shared" ref="G36:I36" si="8">G17</f>
        <v>0</v>
      </c>
      <c r="H36" s="16">
        <f t="shared" ref="H36" si="9">H17</f>
        <v>0</v>
      </c>
      <c r="I36" s="16">
        <f t="shared" si="8"/>
        <v>0</v>
      </c>
    </row>
    <row r="37" spans="1:10" s="3" customFormat="1" ht="30.75" customHeight="1" x14ac:dyDescent="0.3">
      <c r="A37" s="25"/>
      <c r="B37" s="25"/>
      <c r="C37" s="25"/>
      <c r="D37" s="6">
        <v>2020</v>
      </c>
      <c r="E37" s="16">
        <f t="shared" si="3"/>
        <v>0</v>
      </c>
      <c r="F37" s="16">
        <f t="shared" ref="F37:I37" si="10">F18</f>
        <v>0</v>
      </c>
      <c r="G37" s="16">
        <f t="shared" si="10"/>
        <v>0</v>
      </c>
      <c r="H37" s="16">
        <f t="shared" ref="H37" si="11">H18</f>
        <v>0</v>
      </c>
      <c r="I37" s="16">
        <f t="shared" si="10"/>
        <v>0</v>
      </c>
    </row>
    <row r="38" spans="1:10" s="3" customFormat="1" ht="30" customHeight="1" x14ac:dyDescent="0.3">
      <c r="A38" s="25"/>
      <c r="B38" s="25"/>
      <c r="C38" s="25"/>
      <c r="D38" s="6">
        <v>2021</v>
      </c>
      <c r="E38" s="16">
        <f t="shared" si="3"/>
        <v>60795371.439999998</v>
      </c>
      <c r="F38" s="16">
        <f t="shared" ref="F38:I38" si="12">F19</f>
        <v>0</v>
      </c>
      <c r="G38" s="16">
        <f t="shared" si="12"/>
        <v>0</v>
      </c>
      <c r="H38" s="16">
        <f t="shared" ref="H38" si="13">H19</f>
        <v>60795371.439999998</v>
      </c>
      <c r="I38" s="16">
        <f t="shared" si="12"/>
        <v>0</v>
      </c>
    </row>
    <row r="39" spans="1:10" s="3" customFormat="1" ht="30" customHeight="1" x14ac:dyDescent="0.3">
      <c r="A39" s="25"/>
      <c r="B39" s="25"/>
      <c r="C39" s="25"/>
      <c r="D39" s="6">
        <v>2022</v>
      </c>
      <c r="E39" s="16">
        <f t="shared" si="3"/>
        <v>524588486.33000004</v>
      </c>
      <c r="F39" s="16">
        <f t="shared" ref="F39" si="14">F20</f>
        <v>0</v>
      </c>
      <c r="G39" s="16">
        <f t="shared" ref="G39:I40" si="15">G20</f>
        <v>21933500</v>
      </c>
      <c r="H39" s="16">
        <f t="shared" si="15"/>
        <v>502376777.61000001</v>
      </c>
      <c r="I39" s="16">
        <f t="shared" si="15"/>
        <v>278208.71999999997</v>
      </c>
    </row>
    <row r="40" spans="1:10" s="3" customFormat="1" ht="30" customHeight="1" x14ac:dyDescent="0.3">
      <c r="A40" s="25"/>
      <c r="B40" s="25"/>
      <c r="C40" s="25"/>
      <c r="D40" s="6">
        <v>2023</v>
      </c>
      <c r="E40" s="16">
        <f>F40+G40+H40+I40</f>
        <v>341238130.19999999</v>
      </c>
      <c r="F40" s="16">
        <f t="shared" ref="F40" si="16">F21</f>
        <v>0</v>
      </c>
      <c r="G40" s="16">
        <f t="shared" si="15"/>
        <v>17064100</v>
      </c>
      <c r="H40" s="16">
        <f t="shared" si="15"/>
        <v>317605873.42000002</v>
      </c>
      <c r="I40" s="16">
        <f t="shared" si="15"/>
        <v>6568156.7800000003</v>
      </c>
    </row>
    <row r="41" spans="1:10" s="3" customFormat="1" ht="30.75" customHeight="1" x14ac:dyDescent="0.3">
      <c r="A41" s="25"/>
      <c r="B41" s="25"/>
      <c r="C41" s="25"/>
      <c r="D41" s="6">
        <v>2024</v>
      </c>
      <c r="E41" s="16">
        <f t="shared" si="3"/>
        <v>572763641.57000005</v>
      </c>
      <c r="F41" s="16">
        <f t="shared" ref="F41:I42" si="17">F22</f>
        <v>0</v>
      </c>
      <c r="G41" s="16">
        <f t="shared" si="17"/>
        <v>0</v>
      </c>
      <c r="H41" s="16">
        <f>H22</f>
        <v>572763641.57000005</v>
      </c>
      <c r="I41" s="16">
        <f t="shared" si="17"/>
        <v>0</v>
      </c>
    </row>
    <row r="42" spans="1:10" s="3" customFormat="1" ht="30.75" customHeight="1" x14ac:dyDescent="0.3">
      <c r="A42" s="29"/>
      <c r="B42" s="29"/>
      <c r="C42" s="29"/>
      <c r="D42" s="6">
        <v>2025</v>
      </c>
      <c r="E42" s="16">
        <f t="shared" ref="E42" si="18">F42+G42+H42+I42</f>
        <v>0</v>
      </c>
      <c r="F42" s="16">
        <f t="shared" si="17"/>
        <v>0</v>
      </c>
      <c r="G42" s="16">
        <f t="shared" si="17"/>
        <v>0</v>
      </c>
      <c r="H42" s="16">
        <f t="shared" ref="H42" si="19">H23</f>
        <v>0</v>
      </c>
      <c r="I42" s="16">
        <f t="shared" si="17"/>
        <v>0</v>
      </c>
    </row>
    <row r="43" spans="1:10" s="3" customFormat="1" ht="28.5" customHeight="1" x14ac:dyDescent="0.3">
      <c r="A43" s="25" t="s">
        <v>16</v>
      </c>
      <c r="B43" s="25"/>
      <c r="C43" s="25"/>
      <c r="D43" s="14" t="s">
        <v>6</v>
      </c>
      <c r="E43" s="15">
        <f>F43+G43+H43+I43</f>
        <v>20079828.439999998</v>
      </c>
      <c r="F43" s="15">
        <f>F44+F45</f>
        <v>2891870.7199999997</v>
      </c>
      <c r="G43" s="15">
        <f t="shared" ref="G43" si="20">G44+G45</f>
        <v>12860487.390000001</v>
      </c>
      <c r="H43" s="15">
        <v>0</v>
      </c>
      <c r="I43" s="15">
        <f>I44+I45</f>
        <v>4327470.33</v>
      </c>
    </row>
    <row r="44" spans="1:10" s="3" customFormat="1" ht="28.5" customHeight="1" x14ac:dyDescent="0.3">
      <c r="A44" s="25"/>
      <c r="B44" s="25"/>
      <c r="C44" s="25"/>
      <c r="D44" s="6">
        <v>2019</v>
      </c>
      <c r="E44" s="16">
        <f>F44+G44+H44+I44</f>
        <v>4595095</v>
      </c>
      <c r="F44" s="16">
        <f>F25</f>
        <v>1490556.49</v>
      </c>
      <c r="G44" s="16">
        <f>G25</f>
        <v>1997892.74</v>
      </c>
      <c r="H44" s="16">
        <v>0</v>
      </c>
      <c r="I44" s="16">
        <f>I25</f>
        <v>1106645.77</v>
      </c>
    </row>
    <row r="45" spans="1:10" s="3" customFormat="1" ht="28.5" customHeight="1" x14ac:dyDescent="0.3">
      <c r="A45" s="25"/>
      <c r="B45" s="25"/>
      <c r="C45" s="25"/>
      <c r="D45" s="6">
        <v>2020</v>
      </c>
      <c r="E45" s="16">
        <f t="shared" si="3"/>
        <v>15484733.440000001</v>
      </c>
      <c r="F45" s="16">
        <f>F26</f>
        <v>1401314.23</v>
      </c>
      <c r="G45" s="16">
        <f>G26</f>
        <v>10862594.65</v>
      </c>
      <c r="H45" s="16">
        <v>0</v>
      </c>
      <c r="I45" s="16">
        <f>I26</f>
        <v>3220824.56</v>
      </c>
    </row>
    <row r="46" spans="1:10" s="3" customFormat="1" ht="28.5" customHeight="1" x14ac:dyDescent="0.3">
      <c r="A46" s="30" t="s">
        <v>19</v>
      </c>
      <c r="B46" s="30"/>
      <c r="C46" s="30"/>
      <c r="D46" s="14" t="s">
        <v>6</v>
      </c>
      <c r="E46" s="15">
        <f>F46+G46+H46+I46</f>
        <v>1519465457.9799998</v>
      </c>
      <c r="F46" s="15">
        <f>SUM(F47:F53)</f>
        <v>2891870.7199999997</v>
      </c>
      <c r="G46" s="15">
        <f t="shared" ref="G46:I46" si="21">SUM(G47:G53)</f>
        <v>51858087.390000001</v>
      </c>
      <c r="H46" s="15">
        <f t="shared" si="21"/>
        <v>1453541664.04</v>
      </c>
      <c r="I46" s="15">
        <f t="shared" si="21"/>
        <v>11173835.83</v>
      </c>
    </row>
    <row r="47" spans="1:10" s="3" customFormat="1" ht="29.25" customHeight="1" x14ac:dyDescent="0.3">
      <c r="A47" s="30"/>
      <c r="B47" s="30"/>
      <c r="C47" s="30"/>
      <c r="D47" s="6">
        <v>2019</v>
      </c>
      <c r="E47" s="16">
        <f t="shared" si="3"/>
        <v>4595095</v>
      </c>
      <c r="F47" s="16">
        <f>F36+F44</f>
        <v>1490556.49</v>
      </c>
      <c r="G47" s="16">
        <f>G36+G44</f>
        <v>1997892.74</v>
      </c>
      <c r="H47" s="16">
        <v>0</v>
      </c>
      <c r="I47" s="16">
        <f>I36+I44</f>
        <v>1106645.77</v>
      </c>
    </row>
    <row r="48" spans="1:10" s="3" customFormat="1" ht="28.5" customHeight="1" x14ac:dyDescent="0.3">
      <c r="A48" s="30"/>
      <c r="B48" s="30"/>
      <c r="C48" s="30"/>
      <c r="D48" s="6">
        <v>2020</v>
      </c>
      <c r="E48" s="16">
        <f t="shared" si="3"/>
        <v>15484733.440000001</v>
      </c>
      <c r="F48" s="16">
        <f>F37+F45</f>
        <v>1401314.23</v>
      </c>
      <c r="G48" s="16">
        <f>G37+G45</f>
        <v>10862594.65</v>
      </c>
      <c r="H48" s="16">
        <v>0</v>
      </c>
      <c r="I48" s="16">
        <f>I37+I45</f>
        <v>3220824.56</v>
      </c>
    </row>
    <row r="49" spans="1:10" s="3" customFormat="1" ht="26.25" customHeight="1" x14ac:dyDescent="0.3">
      <c r="A49" s="30"/>
      <c r="B49" s="30"/>
      <c r="C49" s="30"/>
      <c r="D49" s="6">
        <v>2021</v>
      </c>
      <c r="E49" s="16">
        <f t="shared" si="3"/>
        <v>60795371.439999998</v>
      </c>
      <c r="F49" s="16">
        <f>F38</f>
        <v>0</v>
      </c>
      <c r="G49" s="16">
        <f t="shared" ref="G49:I49" si="22">G38</f>
        <v>0</v>
      </c>
      <c r="H49" s="16">
        <f t="shared" ref="H49" si="23">H38</f>
        <v>60795371.439999998</v>
      </c>
      <c r="I49" s="16">
        <f t="shared" si="22"/>
        <v>0</v>
      </c>
    </row>
    <row r="50" spans="1:10" s="3" customFormat="1" ht="29.25" customHeight="1" x14ac:dyDescent="0.3">
      <c r="A50" s="30"/>
      <c r="B50" s="30"/>
      <c r="C50" s="30"/>
      <c r="D50" s="6">
        <v>2022</v>
      </c>
      <c r="E50" s="16">
        <f t="shared" si="3"/>
        <v>524588486.33000004</v>
      </c>
      <c r="F50" s="16">
        <f t="shared" ref="F50:G50" si="24">F39</f>
        <v>0</v>
      </c>
      <c r="G50" s="16">
        <f t="shared" si="24"/>
        <v>21933500</v>
      </c>
      <c r="H50" s="16">
        <f>H39</f>
        <v>502376777.61000001</v>
      </c>
      <c r="I50" s="16">
        <f>I39</f>
        <v>278208.71999999997</v>
      </c>
    </row>
    <row r="51" spans="1:10" s="3" customFormat="1" ht="31.5" customHeight="1" x14ac:dyDescent="0.3">
      <c r="A51" s="30"/>
      <c r="B51" s="30"/>
      <c r="C51" s="30"/>
      <c r="D51" s="6">
        <v>2023</v>
      </c>
      <c r="E51" s="16">
        <f>F51+G51+H51+I51</f>
        <v>341238130.19999999</v>
      </c>
      <c r="F51" s="16">
        <f t="shared" ref="F51:I51" si="25">F40</f>
        <v>0</v>
      </c>
      <c r="G51" s="16">
        <f>G40</f>
        <v>17064100</v>
      </c>
      <c r="H51" s="16">
        <f>H40</f>
        <v>317605873.42000002</v>
      </c>
      <c r="I51" s="16">
        <f t="shared" si="25"/>
        <v>6568156.7800000003</v>
      </c>
    </row>
    <row r="52" spans="1:10" s="3" customFormat="1" ht="31.5" customHeight="1" x14ac:dyDescent="0.3">
      <c r="A52" s="30"/>
      <c r="B52" s="30"/>
      <c r="C52" s="30"/>
      <c r="D52" s="6">
        <v>2024</v>
      </c>
      <c r="E52" s="16">
        <f>F52+G52+H52+I52</f>
        <v>572763641.57000005</v>
      </c>
      <c r="F52" s="16">
        <f t="shared" ref="F52:I53" si="26">F41</f>
        <v>0</v>
      </c>
      <c r="G52" s="16">
        <f t="shared" si="26"/>
        <v>0</v>
      </c>
      <c r="H52" s="16">
        <f t="shared" ref="H52:H53" si="27">H41</f>
        <v>572763641.57000005</v>
      </c>
      <c r="I52" s="16">
        <f t="shared" si="26"/>
        <v>0</v>
      </c>
      <c r="J52" s="10"/>
    </row>
    <row r="53" spans="1:10" s="3" customFormat="1" ht="31.5" customHeight="1" x14ac:dyDescent="0.3">
      <c r="A53" s="28"/>
      <c r="B53" s="28"/>
      <c r="C53" s="28"/>
      <c r="D53" s="6">
        <v>2025</v>
      </c>
      <c r="E53" s="16">
        <f>F53+G53+H53+I53</f>
        <v>0</v>
      </c>
      <c r="F53" s="16">
        <f t="shared" si="26"/>
        <v>0</v>
      </c>
      <c r="G53" s="16">
        <f t="shared" si="26"/>
        <v>0</v>
      </c>
      <c r="H53" s="16">
        <f t="shared" si="27"/>
        <v>0</v>
      </c>
      <c r="I53" s="16">
        <f t="shared" si="26"/>
        <v>0</v>
      </c>
      <c r="J53" s="10" t="s">
        <v>3</v>
      </c>
    </row>
    <row r="54" spans="1:10" s="3" customFormat="1" ht="30" customHeight="1" x14ac:dyDescent="0.3">
      <c r="A54" s="11"/>
      <c r="B54" s="11"/>
      <c r="C54" s="11"/>
      <c r="D54" s="12"/>
      <c r="E54" s="12"/>
      <c r="F54" s="13"/>
      <c r="G54" s="13"/>
      <c r="H54" s="13"/>
      <c r="I54" s="13"/>
      <c r="J54" s="10"/>
    </row>
    <row r="55" spans="1:10" ht="30" customHeight="1" x14ac:dyDescent="0.4">
      <c r="A55" s="32" t="s">
        <v>28</v>
      </c>
      <c r="B55" s="33"/>
      <c r="C55" s="34"/>
      <c r="D55" s="2"/>
      <c r="E55" s="26" t="s">
        <v>29</v>
      </c>
      <c r="F55" s="27"/>
      <c r="G55" s="27"/>
      <c r="H55" s="27"/>
      <c r="I55" s="27"/>
      <c r="J55" s="4"/>
    </row>
    <row r="56" spans="1:10" ht="17.399999999999999" x14ac:dyDescent="0.3">
      <c r="A56" s="19"/>
      <c r="B56" s="19"/>
      <c r="C56" s="19"/>
      <c r="F56" s="19"/>
      <c r="G56" s="19"/>
      <c r="H56" s="17"/>
    </row>
  </sheetData>
  <mergeCells count="24">
    <mergeCell ref="G1:I1"/>
    <mergeCell ref="D2:I2"/>
    <mergeCell ref="F3:I3"/>
    <mergeCell ref="A55:C55"/>
    <mergeCell ref="A10:I10"/>
    <mergeCell ref="A11:I11"/>
    <mergeCell ref="G5:I5"/>
    <mergeCell ref="F7:I7"/>
    <mergeCell ref="F8:I8"/>
    <mergeCell ref="D6:I6"/>
    <mergeCell ref="C24:C26"/>
    <mergeCell ref="A12:I12"/>
    <mergeCell ref="C16:C23"/>
    <mergeCell ref="B16:B23"/>
    <mergeCell ref="A56:C56"/>
    <mergeCell ref="F56:G56"/>
    <mergeCell ref="B15:I15"/>
    <mergeCell ref="A16:A26"/>
    <mergeCell ref="B24:B26"/>
    <mergeCell ref="A43:C45"/>
    <mergeCell ref="E55:I55"/>
    <mergeCell ref="A27:C34"/>
    <mergeCell ref="A35:C42"/>
    <mergeCell ref="A46:C53"/>
  </mergeCells>
  <pageMargins left="0.59055118110236227" right="0.11811023622047245" top="0.51181102362204722" bottom="0.51181102362204722" header="0.47244094488188981" footer="0.39370078740157483"/>
  <pageSetup paperSize="9" scale="89" orientation="landscape" r:id="rId1"/>
  <rowBreaks count="2" manualBreakCount="2">
    <brk id="23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2023-12-27T00:53:32Z</cp:lastPrinted>
  <dcterms:created xsi:type="dcterms:W3CDTF">2019-08-27T06:02:36Z</dcterms:created>
  <dcterms:modified xsi:type="dcterms:W3CDTF">2024-01-16T07:26:42Z</dcterms:modified>
</cp:coreProperties>
</file>