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Лист1!$10:$12</definedName>
  </definedNames>
  <calcPr calcId="162913"/>
</workbook>
</file>

<file path=xl/calcChain.xml><?xml version="1.0" encoding="utf-8"?>
<calcChain xmlns="http://schemas.openxmlformats.org/spreadsheetml/2006/main">
  <c r="F41" i="1" l="1"/>
  <c r="E41" i="1" s="1"/>
  <c r="G41" i="1"/>
  <c r="H41" i="1"/>
  <c r="I41" i="1"/>
  <c r="J41" i="1"/>
  <c r="K41" i="1"/>
  <c r="E42" i="1"/>
  <c r="H21" i="1"/>
  <c r="H14" i="1" l="1"/>
  <c r="E40" i="1" l="1"/>
  <c r="J17" i="1" l="1"/>
  <c r="K17" i="1"/>
  <c r="I17" i="1"/>
  <c r="H23" i="1"/>
  <c r="H17" i="1" s="1"/>
  <c r="I22" i="1"/>
  <c r="I16" i="1" s="1"/>
  <c r="J22" i="1"/>
  <c r="J16" i="1" s="1"/>
  <c r="K22" i="1"/>
  <c r="K16" i="1" s="1"/>
  <c r="I21" i="1"/>
  <c r="J21" i="1"/>
  <c r="K21" i="1"/>
  <c r="H22" i="1"/>
  <c r="H16" i="1" s="1"/>
  <c r="H25" i="1"/>
  <c r="J25" i="1"/>
  <c r="I25" i="1"/>
  <c r="G37" i="1"/>
  <c r="H37" i="1"/>
  <c r="I37" i="1"/>
  <c r="J37" i="1"/>
  <c r="K37" i="1"/>
  <c r="F37" i="1"/>
  <c r="G33" i="1"/>
  <c r="H33" i="1"/>
  <c r="I33" i="1"/>
  <c r="J33" i="1"/>
  <c r="K33" i="1"/>
  <c r="F33" i="1"/>
  <c r="E28" i="1"/>
  <c r="G39" i="1"/>
  <c r="H39" i="1"/>
  <c r="I39" i="1"/>
  <c r="J39" i="1"/>
  <c r="K39" i="1"/>
  <c r="F39" i="1"/>
  <c r="E38" i="1"/>
  <c r="E39" i="1" l="1"/>
  <c r="E37" i="1"/>
  <c r="E33" i="1"/>
  <c r="H20" i="1"/>
  <c r="J20" i="1" l="1"/>
  <c r="K20" i="1"/>
  <c r="K25" i="1"/>
  <c r="E36" i="1"/>
  <c r="G44" i="1" l="1"/>
  <c r="E35" i="1" l="1"/>
  <c r="E34" i="1"/>
  <c r="K49" i="1" l="1"/>
  <c r="K18" i="1" s="1"/>
  <c r="J49" i="1"/>
  <c r="J18" i="1" s="1"/>
  <c r="H49" i="1"/>
  <c r="H18" i="1" s="1"/>
  <c r="H13" i="1" s="1"/>
  <c r="F49" i="1"/>
  <c r="F18" i="1" s="1"/>
  <c r="K45" i="1"/>
  <c r="J45" i="1"/>
  <c r="H45" i="1"/>
  <c r="F45" i="1"/>
  <c r="F16" i="1" s="1"/>
  <c r="K44" i="1"/>
  <c r="K14" i="1" s="1"/>
  <c r="K13" i="1" s="1"/>
  <c r="J44" i="1"/>
  <c r="J14" i="1" s="1"/>
  <c r="I44" i="1"/>
  <c r="I14" i="1" s="1"/>
  <c r="G14" i="1"/>
  <c r="F44" i="1"/>
  <c r="F14" i="1" s="1"/>
  <c r="G56" i="1"/>
  <c r="G50" i="1"/>
  <c r="I50" i="1"/>
  <c r="J50" i="1"/>
  <c r="K50" i="1"/>
  <c r="J13" i="1" l="1"/>
  <c r="E14" i="1"/>
  <c r="F13" i="1"/>
  <c r="F20" i="1"/>
  <c r="F25" i="1"/>
  <c r="E25" i="1" s="1"/>
  <c r="I49" i="1" l="1"/>
  <c r="I18" i="1" s="1"/>
  <c r="I45" i="1"/>
  <c r="I13" i="1" l="1"/>
  <c r="G49" i="1"/>
  <c r="G18" i="1" s="1"/>
  <c r="G45" i="1"/>
  <c r="G16" i="1" s="1"/>
  <c r="G13" i="1" l="1"/>
  <c r="E13" i="1" s="1"/>
  <c r="K56" i="1"/>
  <c r="J56" i="1"/>
  <c r="I56" i="1"/>
  <c r="H56" i="1"/>
  <c r="F56" i="1"/>
  <c r="E59" i="1"/>
  <c r="E58" i="1"/>
  <c r="E57" i="1"/>
  <c r="F50" i="1"/>
  <c r="E53" i="1"/>
  <c r="E52" i="1"/>
  <c r="E51" i="1"/>
  <c r="E49" i="1"/>
  <c r="E45" i="1"/>
  <c r="E44" i="1"/>
  <c r="K43" i="1"/>
  <c r="J43" i="1"/>
  <c r="I43" i="1"/>
  <c r="G43" i="1"/>
  <c r="F43" i="1"/>
  <c r="G29" i="1"/>
  <c r="F29" i="1"/>
  <c r="E32" i="1"/>
  <c r="E31" i="1"/>
  <c r="E30" i="1"/>
  <c r="E27" i="1"/>
  <c r="E26" i="1"/>
  <c r="E43" i="1" l="1"/>
  <c r="E56" i="1"/>
  <c r="E50" i="1"/>
  <c r="E29" i="1"/>
  <c r="I20" i="1"/>
  <c r="E23" i="1"/>
  <c r="E22" i="1"/>
  <c r="E21" i="1"/>
  <c r="E17" i="1"/>
  <c r="E18" i="1"/>
  <c r="E20" i="1" l="1"/>
  <c r="E16" i="1"/>
</calcChain>
</file>

<file path=xl/sharedStrings.xml><?xml version="1.0" encoding="utf-8"?>
<sst xmlns="http://schemas.openxmlformats.org/spreadsheetml/2006/main" count="91" uniqueCount="50">
  <si>
    <t>Источник финансирования</t>
  </si>
  <si>
    <t>Общий объем финансирования, руб.</t>
  </si>
  <si>
    <t>Объем финансирования, руб.</t>
  </si>
  <si>
    <t>Местный бюджет</t>
  </si>
  <si>
    <t>Областной бюджет</t>
  </si>
  <si>
    <t>Федеральный бюджет</t>
  </si>
  <si>
    <t xml:space="preserve">Дополнительные источники финансирования </t>
  </si>
  <si>
    <t>Копия верна:</t>
  </si>
  <si>
    <t>Всего:</t>
  </si>
  <si>
    <t xml:space="preserve">Местный бюджет </t>
  </si>
  <si>
    <t>Средства Фонда</t>
  </si>
  <si>
    <t xml:space="preserve">Отдел спорта и молодежной политики управления по социально-экономическим вопросам администрации города </t>
  </si>
  <si>
    <t>Отдел спорта и молодежной политики управления по социально-экономическим вопросам администрации города</t>
  </si>
  <si>
    <t xml:space="preserve">
</t>
  </si>
  <si>
    <t>Копия верна:
Начальник отдела учёта и контроля документов и обращений граждан аппарата администрации города</t>
  </si>
  <si>
    <t>Верно:</t>
  </si>
  <si>
    <t xml:space="preserve">и контроля документов и обращений </t>
  </si>
  <si>
    <t>граждан аппарата администрации  города</t>
  </si>
  <si>
    <t xml:space="preserve">Начальник отдела учета </t>
  </si>
  <si>
    <t>С.А. Никитеев</t>
  </si>
  <si>
    <t>2019 год</t>
  </si>
  <si>
    <t>Основное мероприятие 2.1.
«Предоставление молодым семьям - участникам подпрограммы  социальных выплат на приобретение (строительство) жилья»</t>
  </si>
  <si>
    <t>2020  год</t>
  </si>
  <si>
    <t>2021 год</t>
  </si>
  <si>
    <t>2022 год</t>
  </si>
  <si>
    <t>2023 год</t>
  </si>
  <si>
    <t>2024 год</t>
  </si>
  <si>
    <t>Комитет по городскому хозяйству администрации города</t>
  </si>
  <si>
    <t>Наименование программы, подпрограммы, основного мероприятия, мероприятия, проекта</t>
  </si>
  <si>
    <t>Ответсвенный исполниетль, Программы, соисполнители программы, участники Программы, участники подпрограммы</t>
  </si>
  <si>
    <t xml:space="preserve">Ресурсное обеспечение реализации муниципальной программы города Усолье-Сибирское                                                                                                                                                                                                                                                                   «Обеспечение населения доступным жильем» на 2019-2024 годы (далее - Программа) </t>
  </si>
  <si>
    <t>Основное мероприятие 1.2.
«Снос аварийного жилищного фонда, признанного после 01.01. 2012 года в установленном порядке аварийным и подлежащим сносу, в связи с физическим износом в процессе его эксплуатации»</t>
  </si>
  <si>
    <t>».</t>
  </si>
  <si>
    <t>Основное мероприятие 2.2. «Предоставление молодым семьям - участникам Подпрограммы социальных выплат на мероприятия по улучшению жилищных условий» (Субсидии местным бюджетам на мероприятия по улучшению жилищных условий молодых семей)</t>
  </si>
  <si>
    <t>Основное мероприятие 1.3. «Обследование технического состояния и выдача заключений на многоквартирные дома»</t>
  </si>
  <si>
    <t>Основное мероприятие 1.1. «Переселение граждан, проживающих в домах, признанных непригодными для проживания»</t>
  </si>
  <si>
    <t>Подпрограмма 1 «Переселение граждан из аварийного жилищного фонда в городе Усолье-Сибирское»  на 2019-2024 годы</t>
  </si>
  <si>
    <t>Муниципальная программа  города Усолье-Сибирское «Обеспечение населения доспупным жильем»  на 2019-2024 годы</t>
  </si>
  <si>
    <t>Приложение 3
к муниципальной программе 
города Усолье-Сибирское «Обеспечение населения
 доступным жильем» на 2019-2024 годы</t>
  </si>
  <si>
    <t>Основное мероприятие 1.4. "Изготовление информационных таблиц на многоквартирные дома"</t>
  </si>
  <si>
    <t>Подпрограмма 2 «Обеспечение жильем молодых семей» 
на 2019-2020 годы</t>
  </si>
  <si>
    <t>к постановлению администрации города Усолье-Сибирское</t>
  </si>
  <si>
    <t>Основное мероприятие 1.5. "Проектирование строительства многоквартирных домов"</t>
  </si>
  <si>
    <t>Приложение 1</t>
  </si>
  <si>
    <t xml:space="preserve">МКУ "ГУКС" </t>
  </si>
  <si>
    <t xml:space="preserve">Мэр города </t>
  </si>
  <si>
    <t>М.В. Торопкин</t>
  </si>
  <si>
    <t>Основное мероприятие 1.6. Оценка рыночной стоимости жилых помещений, признанных аварийными до 01.01.2017 года</t>
  </si>
  <si>
    <t>Отдел по управлению жилищным фондом комитета по городскому хозяйству администрации города</t>
  </si>
  <si>
    <t>от_______________ 2022 г. № 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</si>
</sst>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1"/>
      <color theme="0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name val="Arial Cyr"/>
      <charset val="204"/>
    </font>
    <font>
      <b/>
      <sz val="12"/>
      <color theme="0"/>
      <name val="Arial Cyr"/>
      <charset val="204"/>
    </font>
    <font>
      <b/>
      <sz val="18"/>
      <color indexed="8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0" borderId="0" xfId="0" applyAlignment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/>
    <xf numFmtId="0" fontId="3" fillId="0" borderId="0" xfId="0" applyFont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 vertical="top" wrapText="1"/>
    </xf>
    <xf numFmtId="0" fontId="7" fillId="0" borderId="0" xfId="0" applyFont="1" applyAlignment="1">
      <alignment horizontal="justify"/>
    </xf>
    <xf numFmtId="0" fontId="8" fillId="0" borderId="0" xfId="0" applyFont="1"/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vertical="distributed" wrapText="1"/>
    </xf>
    <xf numFmtId="0" fontId="10" fillId="0" borderId="0" xfId="0" applyFont="1"/>
    <xf numFmtId="0" fontId="7" fillId="0" borderId="0" xfId="0" applyFont="1"/>
    <xf numFmtId="0" fontId="11" fillId="0" borderId="0" xfId="0" applyFont="1"/>
    <xf numFmtId="0" fontId="9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0" xfId="0" applyFont="1" applyBorder="1"/>
    <xf numFmtId="4" fontId="9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4" fontId="9" fillId="0" borderId="3" xfId="0" applyNumberFormat="1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0" borderId="3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right"/>
    </xf>
    <xf numFmtId="4" fontId="1" fillId="0" borderId="3" xfId="0" applyNumberFormat="1" applyFont="1" applyFill="1" applyBorder="1" applyAlignment="1">
      <alignment horizontal="center" vertical="center"/>
    </xf>
    <xf numFmtId="0" fontId="12" fillId="0" borderId="0" xfId="0" applyFont="1"/>
    <xf numFmtId="4" fontId="1" fillId="0" borderId="3" xfId="0" applyNumberFormat="1" applyFont="1" applyFill="1" applyBorder="1" applyAlignment="1">
      <alignment horizontal="center" vertical="center"/>
    </xf>
    <xf numFmtId="0" fontId="14" fillId="0" borderId="0" xfId="0" applyFont="1"/>
    <xf numFmtId="4" fontId="1" fillId="0" borderId="3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4" fontId="9" fillId="0" borderId="3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right"/>
    </xf>
    <xf numFmtId="0" fontId="0" fillId="2" borderId="0" xfId="0" applyFill="1"/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4" fontId="1" fillId="2" borderId="3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/>
    <xf numFmtId="0" fontId="10" fillId="2" borderId="0" xfId="0" applyFont="1" applyFill="1"/>
    <xf numFmtId="4" fontId="1" fillId="2" borderId="3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" fontId="9" fillId="2" borderId="3" xfId="0" applyNumberFormat="1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4" fontId="1" fillId="2" borderId="3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4" fontId="9" fillId="0" borderId="3" xfId="0" applyNumberFormat="1" applyFont="1" applyFill="1" applyBorder="1" applyAlignment="1">
      <alignment horizontal="center" vertical="center"/>
    </xf>
    <xf numFmtId="4" fontId="9" fillId="0" borderId="2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/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" fontId="9" fillId="2" borderId="3" xfId="0" applyNumberFormat="1" applyFont="1" applyFill="1" applyBorder="1" applyAlignment="1">
      <alignment horizontal="center" vertical="center"/>
    </xf>
    <xf numFmtId="4" fontId="9" fillId="2" borderId="2" xfId="0" applyNumberFormat="1" applyFont="1" applyFill="1" applyBorder="1" applyAlignment="1">
      <alignment horizontal="center" vertical="center"/>
    </xf>
    <xf numFmtId="0" fontId="7" fillId="0" borderId="0" xfId="0" applyFont="1" applyAlignment="1"/>
    <xf numFmtId="0" fontId="8" fillId="0" borderId="0" xfId="0" applyFont="1" applyAlignment="1"/>
    <xf numFmtId="4" fontId="1" fillId="0" borderId="4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>
      <alignment horizontal="center" vertical="center"/>
    </xf>
    <xf numFmtId="4" fontId="1" fillId="2" borderId="4" xfId="0" applyNumberFormat="1" applyFont="1" applyFill="1" applyBorder="1" applyAlignment="1">
      <alignment horizontal="center" vertical="center"/>
    </xf>
    <xf numFmtId="4" fontId="9" fillId="0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2" xfId="0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49" fontId="9" fillId="2" borderId="3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13" fillId="0" borderId="0" xfId="0" applyFont="1" applyAlignment="1"/>
    <xf numFmtId="0" fontId="0" fillId="0" borderId="0" xfId="0" applyAlignment="1"/>
    <xf numFmtId="0" fontId="9" fillId="0" borderId="4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wrapText="1"/>
    </xf>
    <xf numFmtId="0" fontId="0" fillId="0" borderId="2" xfId="0" applyFill="1" applyBorder="1" applyAlignment="1">
      <alignment horizontal="center"/>
    </xf>
    <xf numFmtId="0" fontId="2" fillId="0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71"/>
  <sheetViews>
    <sheetView tabSelected="1" view="pageBreakPreview" zoomScale="80" zoomScaleNormal="80" zoomScaleSheetLayoutView="80" workbookViewId="0">
      <pane ySplit="12" topLeftCell="A34" activePane="bottomLeft" state="frozen"/>
      <selection pane="bottomLeft" activeCell="H39" sqref="H39"/>
    </sheetView>
  </sheetViews>
  <sheetFormatPr defaultRowHeight="15" x14ac:dyDescent="0.25"/>
  <cols>
    <col min="1" max="1" width="2.7109375" customWidth="1"/>
    <col min="2" max="2" width="34.5703125" customWidth="1"/>
    <col min="3" max="3" width="26.85546875" customWidth="1"/>
    <col min="4" max="4" width="21.140625" customWidth="1"/>
    <col min="5" max="5" width="18.85546875" customWidth="1"/>
    <col min="6" max="6" width="18" customWidth="1"/>
    <col min="7" max="7" width="16.140625" customWidth="1"/>
    <col min="8" max="8" width="15.5703125" style="44" customWidth="1"/>
    <col min="9" max="9" width="16.7109375" customWidth="1"/>
    <col min="10" max="10" width="15.5703125" customWidth="1"/>
    <col min="11" max="11" width="15.42578125" customWidth="1"/>
  </cols>
  <sheetData>
    <row r="1" spans="2:23" ht="22.5" customHeight="1" x14ac:dyDescent="0.25">
      <c r="F1" s="62" t="s">
        <v>43</v>
      </c>
      <c r="G1" s="61"/>
      <c r="H1" s="61"/>
      <c r="I1" s="61"/>
      <c r="J1" s="61"/>
      <c r="K1" s="61"/>
    </row>
    <row r="2" spans="2:23" ht="18.75" customHeight="1" x14ac:dyDescent="0.25">
      <c r="F2" s="62" t="s">
        <v>41</v>
      </c>
      <c r="G2" s="61"/>
      <c r="H2" s="61"/>
      <c r="I2" s="61"/>
      <c r="J2" s="61"/>
      <c r="K2" s="61"/>
    </row>
    <row r="3" spans="2:23" ht="28.5" customHeight="1" x14ac:dyDescent="0.25">
      <c r="F3" s="62" t="s">
        <v>49</v>
      </c>
      <c r="G3" s="62"/>
      <c r="H3" s="62"/>
      <c r="I3" s="62"/>
      <c r="J3" s="62"/>
      <c r="K3" s="62"/>
    </row>
    <row r="4" spans="2:23" ht="25.5" customHeight="1" x14ac:dyDescent="0.25">
      <c r="F4" s="34"/>
      <c r="G4" s="34"/>
      <c r="H4" s="61"/>
      <c r="I4" s="61"/>
      <c r="J4" s="61"/>
      <c r="K4" s="61"/>
    </row>
    <row r="5" spans="2:23" ht="31.5" customHeight="1" x14ac:dyDescent="0.25">
      <c r="F5" s="110" t="s">
        <v>38</v>
      </c>
      <c r="G5" s="111"/>
      <c r="H5" s="111"/>
      <c r="I5" s="111"/>
      <c r="J5" s="111"/>
      <c r="K5" s="111"/>
    </row>
    <row r="6" spans="2:23" ht="33.75" customHeight="1" x14ac:dyDescent="0.25">
      <c r="F6" s="111"/>
      <c r="G6" s="111"/>
      <c r="H6" s="111"/>
      <c r="I6" s="111"/>
      <c r="J6" s="111"/>
      <c r="K6" s="111"/>
    </row>
    <row r="7" spans="2:23" ht="21.75" customHeight="1" x14ac:dyDescent="0.25">
      <c r="F7" s="41"/>
      <c r="G7" s="41"/>
      <c r="H7" s="43"/>
      <c r="I7" s="40"/>
      <c r="J7" s="40"/>
      <c r="K7" s="40"/>
    </row>
    <row r="8" spans="2:23" ht="35.25" customHeight="1" x14ac:dyDescent="0.25">
      <c r="B8" s="71" t="s">
        <v>30</v>
      </c>
      <c r="C8" s="72"/>
      <c r="D8" s="72"/>
      <c r="E8" s="72"/>
      <c r="F8" s="72"/>
      <c r="G8" s="72"/>
      <c r="H8" s="72"/>
      <c r="I8" s="72"/>
      <c r="J8" s="72"/>
      <c r="K8" s="72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2:23" ht="18" customHeight="1" x14ac:dyDescent="0.25">
      <c r="W9" s="1"/>
    </row>
    <row r="10" spans="2:23" ht="24.75" customHeight="1" x14ac:dyDescent="0.25">
      <c r="B10" s="78" t="s">
        <v>28</v>
      </c>
      <c r="C10" s="78" t="s">
        <v>29</v>
      </c>
      <c r="D10" s="78" t="s">
        <v>0</v>
      </c>
      <c r="E10" s="78" t="s">
        <v>1</v>
      </c>
      <c r="F10" s="67" t="s">
        <v>2</v>
      </c>
      <c r="G10" s="68"/>
      <c r="H10" s="68"/>
      <c r="I10" s="68"/>
      <c r="J10" s="69"/>
      <c r="K10" s="70"/>
    </row>
    <row r="11" spans="2:23" ht="64.5" customHeight="1" x14ac:dyDescent="0.25">
      <c r="B11" s="117"/>
      <c r="C11" s="79"/>
      <c r="D11" s="79"/>
      <c r="E11" s="79"/>
      <c r="F11" s="2" t="s">
        <v>20</v>
      </c>
      <c r="G11" s="2" t="s">
        <v>22</v>
      </c>
      <c r="H11" s="45" t="s">
        <v>23</v>
      </c>
      <c r="I11" s="17" t="s">
        <v>24</v>
      </c>
      <c r="J11" s="17" t="s">
        <v>25</v>
      </c>
      <c r="K11" s="17" t="s">
        <v>26</v>
      </c>
    </row>
    <row r="12" spans="2:23" ht="16.5" customHeight="1" x14ac:dyDescent="0.25">
      <c r="B12" s="2">
        <v>1</v>
      </c>
      <c r="C12" s="2">
        <v>2</v>
      </c>
      <c r="D12" s="7">
        <v>3</v>
      </c>
      <c r="E12" s="7">
        <v>4</v>
      </c>
      <c r="F12" s="7">
        <v>5</v>
      </c>
      <c r="G12" s="7">
        <v>6</v>
      </c>
      <c r="H12" s="46">
        <v>7</v>
      </c>
      <c r="I12" s="7">
        <v>8</v>
      </c>
      <c r="J12" s="7">
        <v>9</v>
      </c>
      <c r="K12" s="7">
        <v>10</v>
      </c>
    </row>
    <row r="13" spans="2:23" ht="35.25" customHeight="1" x14ac:dyDescent="0.25">
      <c r="B13" s="75" t="s">
        <v>37</v>
      </c>
      <c r="C13" s="80" t="s">
        <v>27</v>
      </c>
      <c r="D13" s="27" t="s">
        <v>8</v>
      </c>
      <c r="E13" s="58">
        <f>F13+G13+H13+I13+J13+K13</f>
        <v>434849453.20999998</v>
      </c>
      <c r="F13" s="58">
        <f>F14+F16+F17+F18</f>
        <v>4755095</v>
      </c>
      <c r="G13" s="58">
        <f t="shared" ref="G13" si="0">G14+G16+G17+G18</f>
        <v>15484733.440000001</v>
      </c>
      <c r="H13" s="58">
        <f>H14+H16+H17+H18</f>
        <v>69185584.769999996</v>
      </c>
      <c r="I13" s="58">
        <f>I14+I16+I17+I18</f>
        <v>328892140</v>
      </c>
      <c r="J13" s="39">
        <f t="shared" ref="J13:K13" si="1">J14+J16+J17+J18</f>
        <v>16531900</v>
      </c>
      <c r="K13" s="39">
        <f t="shared" si="1"/>
        <v>0</v>
      </c>
    </row>
    <row r="14" spans="2:23" ht="16.5" customHeight="1" x14ac:dyDescent="0.25">
      <c r="B14" s="76"/>
      <c r="C14" s="83"/>
      <c r="D14" s="86" t="s">
        <v>3</v>
      </c>
      <c r="E14" s="63">
        <f>F14+G14+H14+I14+J14+K14</f>
        <v>17512623.66</v>
      </c>
      <c r="F14" s="84">
        <f t="shared" ref="F14:K14" si="2">F21+F44</f>
        <v>1266645.77</v>
      </c>
      <c r="G14" s="63">
        <f t="shared" si="2"/>
        <v>3220824.56</v>
      </c>
      <c r="H14" s="63">
        <f t="shared" si="2"/>
        <v>8390213.3300000001</v>
      </c>
      <c r="I14" s="63">
        <f t="shared" si="2"/>
        <v>2981740</v>
      </c>
      <c r="J14" s="73">
        <f t="shared" si="2"/>
        <v>1653200</v>
      </c>
      <c r="K14" s="73">
        <f t="shared" si="2"/>
        <v>0</v>
      </c>
    </row>
    <row r="15" spans="2:23" ht="18.75" customHeight="1" x14ac:dyDescent="0.25">
      <c r="B15" s="76"/>
      <c r="C15" s="83"/>
      <c r="D15" s="74"/>
      <c r="E15" s="77"/>
      <c r="F15" s="85"/>
      <c r="G15" s="77"/>
      <c r="H15" s="77"/>
      <c r="I15" s="77"/>
      <c r="J15" s="74"/>
      <c r="K15" s="74"/>
    </row>
    <row r="16" spans="2:23" ht="33.75" customHeight="1" x14ac:dyDescent="0.25">
      <c r="B16" s="76"/>
      <c r="C16" s="83"/>
      <c r="D16" s="28" t="s">
        <v>4</v>
      </c>
      <c r="E16" s="59">
        <f>F16+G16+H16+I16+J16+K16</f>
        <v>49672687.390000001</v>
      </c>
      <c r="F16" s="59">
        <f>F22+F45</f>
        <v>1997892.74</v>
      </c>
      <c r="G16" s="59">
        <f>G22+G45</f>
        <v>10862594.65</v>
      </c>
      <c r="H16" s="59">
        <f>H22</f>
        <v>0</v>
      </c>
      <c r="I16" s="59">
        <f t="shared" ref="I16:K16" si="3">I22</f>
        <v>21933500</v>
      </c>
      <c r="J16" s="52">
        <f t="shared" si="3"/>
        <v>14878700</v>
      </c>
      <c r="K16" s="52">
        <f t="shared" si="3"/>
        <v>0</v>
      </c>
    </row>
    <row r="17" spans="2:24" ht="33.75" customHeight="1" x14ac:dyDescent="0.25">
      <c r="B17" s="76"/>
      <c r="C17" s="83"/>
      <c r="D17" s="21" t="s">
        <v>10</v>
      </c>
      <c r="E17" s="48">
        <f>F17+G17+H17+I17+J17+K17</f>
        <v>364772271.44</v>
      </c>
      <c r="F17" s="48">
        <v>0</v>
      </c>
      <c r="G17" s="48">
        <v>0</v>
      </c>
      <c r="H17" s="48">
        <f>H23</f>
        <v>60795371.439999998</v>
      </c>
      <c r="I17" s="48">
        <f t="shared" ref="I17:K17" si="4">I23</f>
        <v>303976900</v>
      </c>
      <c r="J17" s="48">
        <f t="shared" si="4"/>
        <v>0</v>
      </c>
      <c r="K17" s="48">
        <f t="shared" si="4"/>
        <v>0</v>
      </c>
    </row>
    <row r="18" spans="2:24" ht="12" customHeight="1" x14ac:dyDescent="0.25">
      <c r="B18" s="76"/>
      <c r="C18" s="83"/>
      <c r="D18" s="86" t="s">
        <v>5</v>
      </c>
      <c r="E18" s="63">
        <f>F18+G18+H18+I18+J18+K18</f>
        <v>2891870.7199999997</v>
      </c>
      <c r="F18" s="63">
        <f t="shared" ref="F18:K18" si="5">F49</f>
        <v>1490556.49</v>
      </c>
      <c r="G18" s="63">
        <f t="shared" si="5"/>
        <v>1401314.23</v>
      </c>
      <c r="H18" s="63">
        <f t="shared" si="5"/>
        <v>0</v>
      </c>
      <c r="I18" s="88">
        <f t="shared" si="5"/>
        <v>0</v>
      </c>
      <c r="J18" s="65">
        <f t="shared" si="5"/>
        <v>0</v>
      </c>
      <c r="K18" s="65">
        <f t="shared" si="5"/>
        <v>0</v>
      </c>
    </row>
    <row r="19" spans="2:24" ht="21" customHeight="1" x14ac:dyDescent="0.25">
      <c r="B19" s="118"/>
      <c r="C19" s="74"/>
      <c r="D19" s="87"/>
      <c r="E19" s="64"/>
      <c r="F19" s="64"/>
      <c r="G19" s="64"/>
      <c r="H19" s="64"/>
      <c r="I19" s="89"/>
      <c r="J19" s="66"/>
      <c r="K19" s="66"/>
    </row>
    <row r="20" spans="2:24" ht="35.25" customHeight="1" x14ac:dyDescent="0.25">
      <c r="B20" s="75" t="s">
        <v>36</v>
      </c>
      <c r="C20" s="80" t="s">
        <v>48</v>
      </c>
      <c r="D20" s="28" t="s">
        <v>8</v>
      </c>
      <c r="E20" s="22">
        <f>F20+G20+H20+I20+J20+K20</f>
        <v>414769624.76999998</v>
      </c>
      <c r="F20" s="22">
        <f t="shared" ref="F20:K20" si="6">F21+F22+F23</f>
        <v>160000</v>
      </c>
      <c r="G20" s="22">
        <v>0</v>
      </c>
      <c r="H20" s="48">
        <f>H21+H22+H23</f>
        <v>69185584.769999996</v>
      </c>
      <c r="I20" s="20">
        <f t="shared" si="6"/>
        <v>328892140</v>
      </c>
      <c r="J20" s="20">
        <f t="shared" si="6"/>
        <v>16531900</v>
      </c>
      <c r="K20" s="20">
        <f t="shared" si="6"/>
        <v>0</v>
      </c>
    </row>
    <row r="21" spans="2:24" s="23" customFormat="1" ht="39" customHeight="1" x14ac:dyDescent="0.25">
      <c r="B21" s="76"/>
      <c r="C21" s="81"/>
      <c r="D21" s="21" t="s">
        <v>9</v>
      </c>
      <c r="E21" s="22">
        <f>F21+G21+H21+I21+J21+K21</f>
        <v>13185153.33</v>
      </c>
      <c r="F21" s="22">
        <v>160000</v>
      </c>
      <c r="G21" s="22">
        <v>0</v>
      </c>
      <c r="H21" s="48">
        <f>H26+H30+H34+H38+H40+H42</f>
        <v>8390213.3300000001</v>
      </c>
      <c r="I21" s="48">
        <f t="shared" ref="I21:K21" si="7">I26+I30+I34+I38+I40</f>
        <v>2981740</v>
      </c>
      <c r="J21" s="48">
        <f t="shared" si="7"/>
        <v>1653200</v>
      </c>
      <c r="K21" s="48">
        <f t="shared" si="7"/>
        <v>0</v>
      </c>
    </row>
    <row r="22" spans="2:24" s="23" customFormat="1" ht="36.75" customHeight="1" x14ac:dyDescent="0.25">
      <c r="B22" s="76"/>
      <c r="C22" s="81"/>
      <c r="D22" s="21" t="s">
        <v>4</v>
      </c>
      <c r="E22" s="25">
        <f>F22+G22+H22+I22+J22+K22</f>
        <v>36812200</v>
      </c>
      <c r="F22" s="25">
        <v>0</v>
      </c>
      <c r="G22" s="25">
        <v>0</v>
      </c>
      <c r="H22" s="47">
        <f>H27+H31+H35</f>
        <v>0</v>
      </c>
      <c r="I22" s="51">
        <f t="shared" ref="I22:K22" si="8">I27+I31+I35</f>
        <v>21933500</v>
      </c>
      <c r="J22" s="51">
        <f t="shared" si="8"/>
        <v>14878700</v>
      </c>
      <c r="K22" s="51">
        <f t="shared" si="8"/>
        <v>0</v>
      </c>
    </row>
    <row r="23" spans="2:24" ht="33" customHeight="1" x14ac:dyDescent="0.25">
      <c r="B23" s="76"/>
      <c r="C23" s="81"/>
      <c r="D23" s="86" t="s">
        <v>10</v>
      </c>
      <c r="E23" s="73">
        <f>F23+G23+H23+I23+J23+K23</f>
        <v>364772271.44</v>
      </c>
      <c r="F23" s="73">
        <v>0</v>
      </c>
      <c r="G23" s="73">
        <v>0</v>
      </c>
      <c r="H23" s="63">
        <f>H28+H32+H36</f>
        <v>60795371.439999998</v>
      </c>
      <c r="I23" s="65">
        <v>303976900</v>
      </c>
      <c r="J23" s="65">
        <v>0</v>
      </c>
      <c r="K23" s="65">
        <v>0</v>
      </c>
    </row>
    <row r="24" spans="2:24" ht="30.75" hidden="1" customHeight="1" x14ac:dyDescent="0.25">
      <c r="B24" s="76"/>
      <c r="C24" s="82"/>
      <c r="D24" s="87"/>
      <c r="E24" s="93"/>
      <c r="F24" s="93"/>
      <c r="G24" s="93"/>
      <c r="H24" s="64"/>
      <c r="I24" s="66"/>
      <c r="J24" s="66"/>
      <c r="K24" s="66"/>
    </row>
    <row r="25" spans="2:24" ht="33" customHeight="1" x14ac:dyDescent="0.25">
      <c r="B25" s="120" t="s">
        <v>35</v>
      </c>
      <c r="C25" s="120" t="s">
        <v>48</v>
      </c>
      <c r="D25" s="54" t="s">
        <v>8</v>
      </c>
      <c r="E25" s="48">
        <f>F25+G25+H25+I25+J25+K25</f>
        <v>406219411.44</v>
      </c>
      <c r="F25" s="48">
        <f>F26+F27+F28</f>
        <v>0</v>
      </c>
      <c r="G25" s="48">
        <v>0</v>
      </c>
      <c r="H25" s="55">
        <f>H26+H27+H28</f>
        <v>60795371.439999998</v>
      </c>
      <c r="I25" s="55">
        <f>I26+I27+I28</f>
        <v>328892140</v>
      </c>
      <c r="J25" s="55">
        <f>J26+J27+J28</f>
        <v>16531900</v>
      </c>
      <c r="K25" s="55">
        <f t="shared" ref="K25" si="9">K27</f>
        <v>0</v>
      </c>
      <c r="X25" s="3"/>
    </row>
    <row r="26" spans="2:24" ht="33.75" customHeight="1" x14ac:dyDescent="0.25">
      <c r="B26" s="121"/>
      <c r="C26" s="121"/>
      <c r="D26" s="56" t="s">
        <v>3</v>
      </c>
      <c r="E26" s="48">
        <f t="shared" ref="E26:E45" si="10">F26+G26+H26+I26+J26+K26</f>
        <v>4634940</v>
      </c>
      <c r="F26" s="48">
        <v>0</v>
      </c>
      <c r="G26" s="48">
        <v>0</v>
      </c>
      <c r="H26" s="48">
        <v>0</v>
      </c>
      <c r="I26" s="55">
        <v>2981740</v>
      </c>
      <c r="J26" s="57">
        <v>1653200</v>
      </c>
      <c r="K26" s="57">
        <v>0</v>
      </c>
      <c r="X26" s="3"/>
    </row>
    <row r="27" spans="2:24" ht="37.5" customHeight="1" x14ac:dyDescent="0.25">
      <c r="B27" s="121"/>
      <c r="C27" s="121"/>
      <c r="D27" s="56" t="s">
        <v>4</v>
      </c>
      <c r="E27" s="48">
        <f t="shared" si="10"/>
        <v>36812200</v>
      </c>
      <c r="F27" s="48">
        <v>0</v>
      </c>
      <c r="G27" s="48">
        <v>0</v>
      </c>
      <c r="H27" s="48">
        <v>0</v>
      </c>
      <c r="I27" s="55">
        <v>21933500</v>
      </c>
      <c r="J27" s="55">
        <v>14878700</v>
      </c>
      <c r="K27" s="55">
        <v>0</v>
      </c>
      <c r="X27" s="3"/>
    </row>
    <row r="28" spans="2:24" ht="38.25" customHeight="1" x14ac:dyDescent="0.25">
      <c r="B28" s="122"/>
      <c r="C28" s="122"/>
      <c r="D28" s="56" t="s">
        <v>10</v>
      </c>
      <c r="E28" s="48">
        <f t="shared" ref="E28:E33" si="11">F28+G28+H28+I28+J28+K28</f>
        <v>364772271.44</v>
      </c>
      <c r="F28" s="48">
        <v>0</v>
      </c>
      <c r="G28" s="48">
        <v>0</v>
      </c>
      <c r="H28" s="48">
        <v>60795371.439999998</v>
      </c>
      <c r="I28" s="55">
        <v>303976900</v>
      </c>
      <c r="J28" s="55">
        <v>0</v>
      </c>
      <c r="K28" s="55">
        <v>0</v>
      </c>
      <c r="X28" s="3"/>
    </row>
    <row r="29" spans="2:24" ht="31.5" customHeight="1" x14ac:dyDescent="0.25">
      <c r="B29" s="100" t="s">
        <v>31</v>
      </c>
      <c r="C29" s="100" t="s">
        <v>48</v>
      </c>
      <c r="D29" s="30" t="s">
        <v>8</v>
      </c>
      <c r="E29" s="22">
        <f t="shared" si="11"/>
        <v>0</v>
      </c>
      <c r="F29" s="22">
        <f>F30+F31+F32</f>
        <v>0</v>
      </c>
      <c r="G29" s="22">
        <f>G30+G31+G32</f>
        <v>0</v>
      </c>
      <c r="H29" s="48">
        <v>0</v>
      </c>
      <c r="I29" s="20">
        <v>0</v>
      </c>
      <c r="J29" s="42">
        <v>0</v>
      </c>
      <c r="K29" s="42">
        <v>0</v>
      </c>
      <c r="X29" s="3"/>
    </row>
    <row r="30" spans="2:24" ht="32.25" customHeight="1" x14ac:dyDescent="0.25">
      <c r="B30" s="101"/>
      <c r="C30" s="101"/>
      <c r="D30" s="21" t="s">
        <v>3</v>
      </c>
      <c r="E30" s="22">
        <f t="shared" si="11"/>
        <v>0</v>
      </c>
      <c r="F30" s="22">
        <v>0</v>
      </c>
      <c r="G30" s="22">
        <v>0</v>
      </c>
      <c r="H30" s="48">
        <v>0</v>
      </c>
      <c r="I30" s="20">
        <v>0</v>
      </c>
      <c r="J30" s="42">
        <v>0</v>
      </c>
      <c r="K30" s="42">
        <v>0</v>
      </c>
      <c r="X30" s="3"/>
    </row>
    <row r="31" spans="2:24" ht="30.75" customHeight="1" x14ac:dyDescent="0.25">
      <c r="B31" s="101"/>
      <c r="C31" s="101"/>
      <c r="D31" s="21" t="s">
        <v>4</v>
      </c>
      <c r="E31" s="22">
        <f t="shared" si="11"/>
        <v>0</v>
      </c>
      <c r="F31" s="22">
        <v>0</v>
      </c>
      <c r="G31" s="22">
        <v>0</v>
      </c>
      <c r="H31" s="48">
        <v>0</v>
      </c>
      <c r="I31" s="20">
        <v>0</v>
      </c>
      <c r="J31" s="42">
        <v>0</v>
      </c>
      <c r="K31" s="42">
        <v>0</v>
      </c>
      <c r="X31" s="3"/>
    </row>
    <row r="32" spans="2:24" ht="34.5" customHeight="1" x14ac:dyDescent="0.25">
      <c r="B32" s="102"/>
      <c r="C32" s="102"/>
      <c r="D32" s="21" t="s">
        <v>10</v>
      </c>
      <c r="E32" s="22">
        <f t="shared" si="11"/>
        <v>0</v>
      </c>
      <c r="F32" s="22">
        <v>0</v>
      </c>
      <c r="G32" s="22">
        <v>0</v>
      </c>
      <c r="H32" s="48">
        <v>0</v>
      </c>
      <c r="I32" s="20">
        <v>0</v>
      </c>
      <c r="J32" s="20">
        <v>0</v>
      </c>
      <c r="K32" s="20">
        <v>0</v>
      </c>
      <c r="X32" s="3"/>
    </row>
    <row r="33" spans="2:11" ht="32.25" customHeight="1" x14ac:dyDescent="0.25">
      <c r="B33" s="97" t="s">
        <v>34</v>
      </c>
      <c r="C33" s="100" t="s">
        <v>48</v>
      </c>
      <c r="D33" s="30" t="s">
        <v>8</v>
      </c>
      <c r="E33" s="29">
        <f t="shared" si="11"/>
        <v>690000</v>
      </c>
      <c r="F33" s="29">
        <f>F34+F35+F36</f>
        <v>160000</v>
      </c>
      <c r="G33" s="53">
        <f t="shared" ref="G33:K33" si="12">G34+G35+G36</f>
        <v>0</v>
      </c>
      <c r="H33" s="53">
        <f t="shared" si="12"/>
        <v>530000</v>
      </c>
      <c r="I33" s="53">
        <f t="shared" si="12"/>
        <v>0</v>
      </c>
      <c r="J33" s="53">
        <f t="shared" si="12"/>
        <v>0</v>
      </c>
      <c r="K33" s="53">
        <f t="shared" si="12"/>
        <v>0</v>
      </c>
    </row>
    <row r="34" spans="2:11" ht="36.75" customHeight="1" x14ac:dyDescent="0.25">
      <c r="B34" s="98"/>
      <c r="C34" s="101"/>
      <c r="D34" s="21" t="s">
        <v>3</v>
      </c>
      <c r="E34" s="29">
        <f t="shared" ref="E34:E35" si="13">F34+G34+H34+I34+J34+K34</f>
        <v>690000</v>
      </c>
      <c r="F34" s="29">
        <v>160000</v>
      </c>
      <c r="G34" s="29">
        <v>0</v>
      </c>
      <c r="H34" s="51">
        <v>530000</v>
      </c>
      <c r="I34" s="29">
        <v>0</v>
      </c>
      <c r="J34" s="29">
        <v>0</v>
      </c>
      <c r="K34" s="29">
        <v>0</v>
      </c>
    </row>
    <row r="35" spans="2:11" ht="33" customHeight="1" x14ac:dyDescent="0.25">
      <c r="B35" s="98"/>
      <c r="C35" s="101"/>
      <c r="D35" s="21" t="s">
        <v>4</v>
      </c>
      <c r="E35" s="29">
        <f t="shared" si="13"/>
        <v>0</v>
      </c>
      <c r="F35" s="29">
        <v>0</v>
      </c>
      <c r="G35" s="29">
        <v>0</v>
      </c>
      <c r="H35" s="47">
        <v>0</v>
      </c>
      <c r="I35" s="29">
        <v>0</v>
      </c>
      <c r="J35" s="29">
        <v>0</v>
      </c>
      <c r="K35" s="29">
        <v>0</v>
      </c>
    </row>
    <row r="36" spans="2:11" ht="33.75" customHeight="1" x14ac:dyDescent="0.25">
      <c r="B36" s="99"/>
      <c r="C36" s="102"/>
      <c r="D36" s="21" t="s">
        <v>10</v>
      </c>
      <c r="E36" s="22">
        <f>F36+G36+H36+I36+J36+K36</f>
        <v>0</v>
      </c>
      <c r="F36" s="22">
        <v>0</v>
      </c>
      <c r="G36" s="22">
        <v>0</v>
      </c>
      <c r="H36" s="48">
        <v>0</v>
      </c>
      <c r="I36" s="22">
        <v>0</v>
      </c>
      <c r="J36" s="22">
        <v>0</v>
      </c>
      <c r="K36" s="22">
        <v>0</v>
      </c>
    </row>
    <row r="37" spans="2:11" ht="37.5" customHeight="1" x14ac:dyDescent="0.25">
      <c r="B37" s="97" t="s">
        <v>39</v>
      </c>
      <c r="C37" s="104" t="s">
        <v>48</v>
      </c>
      <c r="D37" s="21" t="s">
        <v>8</v>
      </c>
      <c r="E37" s="22">
        <f>F37+G37+H37+I37+J37+K37</f>
        <v>2400</v>
      </c>
      <c r="F37" s="22">
        <f>F38</f>
        <v>0</v>
      </c>
      <c r="G37" s="22">
        <f t="shared" ref="G37:K37" si="14">G38</f>
        <v>0</v>
      </c>
      <c r="H37" s="22">
        <f t="shared" si="14"/>
        <v>2400</v>
      </c>
      <c r="I37" s="22">
        <f t="shared" si="14"/>
        <v>0</v>
      </c>
      <c r="J37" s="22">
        <f t="shared" si="14"/>
        <v>0</v>
      </c>
      <c r="K37" s="22">
        <f t="shared" si="14"/>
        <v>0</v>
      </c>
    </row>
    <row r="38" spans="2:11" ht="43.5" customHeight="1" x14ac:dyDescent="0.25">
      <c r="B38" s="103"/>
      <c r="C38" s="105"/>
      <c r="D38" s="21" t="s">
        <v>3</v>
      </c>
      <c r="E38" s="22">
        <f>F38+G38+H38+I38+J38+K38</f>
        <v>2400</v>
      </c>
      <c r="F38" s="22">
        <v>0</v>
      </c>
      <c r="G38" s="22">
        <v>0</v>
      </c>
      <c r="H38" s="48">
        <v>2400</v>
      </c>
      <c r="I38" s="22">
        <v>0</v>
      </c>
      <c r="J38" s="39">
        <v>0</v>
      </c>
      <c r="K38" s="39">
        <v>0</v>
      </c>
    </row>
    <row r="39" spans="2:11" ht="39" customHeight="1" x14ac:dyDescent="0.25">
      <c r="B39" s="106" t="s">
        <v>42</v>
      </c>
      <c r="C39" s="108" t="s">
        <v>44</v>
      </c>
      <c r="D39" s="56" t="s">
        <v>8</v>
      </c>
      <c r="E39" s="48">
        <f t="shared" ref="E39" si="15">F39+G39+H39+I39+J39+K39</f>
        <v>7833333.3300000001</v>
      </c>
      <c r="F39" s="48">
        <f>F40</f>
        <v>0</v>
      </c>
      <c r="G39" s="48">
        <f t="shared" ref="G39:K39" si="16">G40</f>
        <v>0</v>
      </c>
      <c r="H39" s="48">
        <f t="shared" si="16"/>
        <v>7833333.3300000001</v>
      </c>
      <c r="I39" s="48">
        <f t="shared" si="16"/>
        <v>0</v>
      </c>
      <c r="J39" s="48">
        <f t="shared" si="16"/>
        <v>0</v>
      </c>
      <c r="K39" s="48">
        <f t="shared" si="16"/>
        <v>0</v>
      </c>
    </row>
    <row r="40" spans="2:11" ht="42.75" customHeight="1" x14ac:dyDescent="0.25">
      <c r="B40" s="107"/>
      <c r="C40" s="109"/>
      <c r="D40" s="56" t="s">
        <v>3</v>
      </c>
      <c r="E40" s="48">
        <f>F40+G40+H40+I40+J40+K40</f>
        <v>7833333.3300000001</v>
      </c>
      <c r="F40" s="48">
        <v>0</v>
      </c>
      <c r="G40" s="48">
        <v>0</v>
      </c>
      <c r="H40" s="48">
        <v>7833333.3300000001</v>
      </c>
      <c r="I40" s="48">
        <v>0</v>
      </c>
      <c r="J40" s="51">
        <v>0</v>
      </c>
      <c r="K40" s="51">
        <v>0</v>
      </c>
    </row>
    <row r="41" spans="2:11" ht="39.75" customHeight="1" x14ac:dyDescent="0.25">
      <c r="B41" s="108" t="s">
        <v>47</v>
      </c>
      <c r="C41" s="108" t="s">
        <v>48</v>
      </c>
      <c r="D41" s="56" t="s">
        <v>8</v>
      </c>
      <c r="E41" s="48">
        <f t="shared" ref="E41" si="17">F41+G41+H41+I41+J41+K41</f>
        <v>24480</v>
      </c>
      <c r="F41" s="48">
        <f>F42</f>
        <v>0</v>
      </c>
      <c r="G41" s="48">
        <f>G42</f>
        <v>0</v>
      </c>
      <c r="H41" s="48">
        <f t="shared" ref="H41:K41" si="18">H42</f>
        <v>24480</v>
      </c>
      <c r="I41" s="48">
        <f t="shared" si="18"/>
        <v>0</v>
      </c>
      <c r="J41" s="48">
        <f t="shared" si="18"/>
        <v>0</v>
      </c>
      <c r="K41" s="48">
        <f t="shared" si="18"/>
        <v>0</v>
      </c>
    </row>
    <row r="42" spans="2:11" ht="41.25" customHeight="1" x14ac:dyDescent="0.25">
      <c r="B42" s="109"/>
      <c r="C42" s="109"/>
      <c r="D42" s="56" t="s">
        <v>3</v>
      </c>
      <c r="E42" s="48">
        <f>F42+G42+H42+I42+J42+K42</f>
        <v>24480</v>
      </c>
      <c r="F42" s="48">
        <v>0</v>
      </c>
      <c r="G42" s="48">
        <v>0</v>
      </c>
      <c r="H42" s="48">
        <v>24480</v>
      </c>
      <c r="I42" s="48">
        <v>0</v>
      </c>
      <c r="J42" s="60">
        <v>0</v>
      </c>
      <c r="K42" s="60">
        <v>0</v>
      </c>
    </row>
    <row r="43" spans="2:11" ht="39.75" customHeight="1" x14ac:dyDescent="0.25">
      <c r="B43" s="75" t="s">
        <v>40</v>
      </c>
      <c r="C43" s="100" t="s">
        <v>11</v>
      </c>
      <c r="D43" s="21" t="s">
        <v>8</v>
      </c>
      <c r="E43" s="22">
        <f>F43+G43+H43+I43+J43+K43</f>
        <v>20079828.440000001</v>
      </c>
      <c r="F43" s="22">
        <f>F44+F49+F45</f>
        <v>4595095</v>
      </c>
      <c r="G43" s="22">
        <f>G44+G45+G49</f>
        <v>15484733.440000001</v>
      </c>
      <c r="H43" s="48">
        <v>0</v>
      </c>
      <c r="I43" s="20">
        <f>I44+I45+I49</f>
        <v>0</v>
      </c>
      <c r="J43" s="24">
        <f>J44+J45+J49</f>
        <v>0</v>
      </c>
      <c r="K43" s="24">
        <f>K44+K45+K49</f>
        <v>0</v>
      </c>
    </row>
    <row r="44" spans="2:11" s="23" customFormat="1" ht="44.25" customHeight="1" x14ac:dyDescent="0.25">
      <c r="B44" s="119"/>
      <c r="C44" s="116"/>
      <c r="D44" s="30" t="s">
        <v>3</v>
      </c>
      <c r="E44" s="25">
        <f t="shared" si="10"/>
        <v>4327470.33</v>
      </c>
      <c r="F44" s="25">
        <f t="shared" ref="F44:K45" si="19">F51+F57</f>
        <v>1106645.77</v>
      </c>
      <c r="G44" s="25">
        <f>G51+G57</f>
        <v>3220824.56</v>
      </c>
      <c r="H44" s="47">
        <v>0</v>
      </c>
      <c r="I44" s="24">
        <f t="shared" si="19"/>
        <v>0</v>
      </c>
      <c r="J44" s="24">
        <f t="shared" si="19"/>
        <v>0</v>
      </c>
      <c r="K44" s="24">
        <f t="shared" si="19"/>
        <v>0</v>
      </c>
    </row>
    <row r="45" spans="2:11" s="23" customFormat="1" ht="38.25" customHeight="1" x14ac:dyDescent="0.25">
      <c r="B45" s="119"/>
      <c r="C45" s="116"/>
      <c r="D45" s="86" t="s">
        <v>4</v>
      </c>
      <c r="E45" s="73">
        <f t="shared" si="10"/>
        <v>12860487.390000001</v>
      </c>
      <c r="F45" s="73">
        <f t="shared" si="19"/>
        <v>1997892.74</v>
      </c>
      <c r="G45" s="73">
        <f t="shared" si="19"/>
        <v>10862594.65</v>
      </c>
      <c r="H45" s="63">
        <f t="shared" si="19"/>
        <v>0</v>
      </c>
      <c r="I45" s="65">
        <f t="shared" si="19"/>
        <v>0</v>
      </c>
      <c r="J45" s="24">
        <f t="shared" si="19"/>
        <v>0</v>
      </c>
      <c r="K45" s="24">
        <f t="shared" si="19"/>
        <v>0</v>
      </c>
    </row>
    <row r="46" spans="2:11" ht="0.75" hidden="1" customHeight="1" x14ac:dyDescent="0.25">
      <c r="B46" s="76"/>
      <c r="C46" s="76"/>
      <c r="D46" s="96"/>
      <c r="E46" s="92"/>
      <c r="F46" s="92"/>
      <c r="G46" s="92"/>
      <c r="H46" s="94"/>
      <c r="I46" s="95"/>
      <c r="J46" s="24"/>
      <c r="K46" s="24"/>
    </row>
    <row r="47" spans="2:11" ht="35.25" hidden="1" customHeight="1" x14ac:dyDescent="0.25">
      <c r="B47" s="76"/>
      <c r="C47" s="76"/>
      <c r="D47" s="87"/>
      <c r="E47" s="93"/>
      <c r="F47" s="93"/>
      <c r="G47" s="93"/>
      <c r="H47" s="64"/>
      <c r="I47" s="66"/>
      <c r="J47" s="24"/>
      <c r="K47" s="24"/>
    </row>
    <row r="48" spans="2:11" ht="32.25" hidden="1" customHeight="1" x14ac:dyDescent="0.25">
      <c r="B48" s="76"/>
      <c r="C48" s="76"/>
      <c r="D48" s="21" t="s">
        <v>4</v>
      </c>
      <c r="E48" s="22"/>
      <c r="F48" s="22">
        <v>570465.6</v>
      </c>
      <c r="G48" s="22">
        <v>440730</v>
      </c>
      <c r="H48" s="48">
        <v>0</v>
      </c>
      <c r="I48" s="20">
        <v>0</v>
      </c>
      <c r="J48" s="24"/>
      <c r="K48" s="24"/>
    </row>
    <row r="49" spans="1:17" ht="38.25" customHeight="1" x14ac:dyDescent="0.25">
      <c r="B49" s="76"/>
      <c r="C49" s="76"/>
      <c r="D49" s="21" t="s">
        <v>5</v>
      </c>
      <c r="E49" s="25">
        <f>F49+G49+H49+I49+J49+K49</f>
        <v>2891870.7199999997</v>
      </c>
      <c r="F49" s="25">
        <f t="shared" ref="F49:K49" si="20">F53+F59</f>
        <v>1490556.49</v>
      </c>
      <c r="G49" s="25">
        <f t="shared" si="20"/>
        <v>1401314.23</v>
      </c>
      <c r="H49" s="47">
        <f t="shared" si="20"/>
        <v>0</v>
      </c>
      <c r="I49" s="20">
        <f t="shared" si="20"/>
        <v>0</v>
      </c>
      <c r="J49" s="24">
        <f t="shared" si="20"/>
        <v>0</v>
      </c>
      <c r="K49" s="24">
        <f t="shared" si="20"/>
        <v>0</v>
      </c>
    </row>
    <row r="50" spans="1:17" ht="33.75" customHeight="1" x14ac:dyDescent="0.25">
      <c r="B50" s="100" t="s">
        <v>21</v>
      </c>
      <c r="C50" s="100" t="s">
        <v>12</v>
      </c>
      <c r="D50" s="30" t="s">
        <v>8</v>
      </c>
      <c r="E50" s="22">
        <f>F50+G50+H50+I50+J50+K50</f>
        <v>20079828.440000001</v>
      </c>
      <c r="F50" s="22">
        <f t="shared" ref="F50:K50" si="21">F51+F52+F53</f>
        <v>4595095</v>
      </c>
      <c r="G50" s="22">
        <f t="shared" si="21"/>
        <v>15484733.440000001</v>
      </c>
      <c r="H50" s="48">
        <v>0</v>
      </c>
      <c r="I50" s="20">
        <f t="shared" si="21"/>
        <v>0</v>
      </c>
      <c r="J50" s="24">
        <f t="shared" si="21"/>
        <v>0</v>
      </c>
      <c r="K50" s="24">
        <f t="shared" si="21"/>
        <v>0</v>
      </c>
    </row>
    <row r="51" spans="1:17" ht="36" customHeight="1" x14ac:dyDescent="0.25">
      <c r="B51" s="116"/>
      <c r="C51" s="116"/>
      <c r="D51" s="27" t="s">
        <v>3</v>
      </c>
      <c r="E51" s="25">
        <f>F51+G51+H51+I51+J51+K51</f>
        <v>4327470.33</v>
      </c>
      <c r="F51" s="26">
        <v>1106645.77</v>
      </c>
      <c r="G51" s="25">
        <v>3220824.56</v>
      </c>
      <c r="H51" s="47">
        <v>0</v>
      </c>
      <c r="I51" s="35">
        <v>0</v>
      </c>
      <c r="J51" s="37">
        <v>0</v>
      </c>
      <c r="K51" s="37">
        <v>0</v>
      </c>
      <c r="L51" s="18"/>
    </row>
    <row r="52" spans="1:17" ht="32.25" customHeight="1" x14ac:dyDescent="0.25">
      <c r="B52" s="116"/>
      <c r="C52" s="116"/>
      <c r="D52" s="21" t="s">
        <v>4</v>
      </c>
      <c r="E52" s="22">
        <f>F52+G52+H52+I52+J52+K52</f>
        <v>12860487.390000001</v>
      </c>
      <c r="F52" s="22">
        <v>1997892.74</v>
      </c>
      <c r="G52" s="22">
        <v>10862594.65</v>
      </c>
      <c r="H52" s="48">
        <v>0</v>
      </c>
      <c r="I52" s="20">
        <v>0</v>
      </c>
      <c r="J52" s="24">
        <v>0</v>
      </c>
      <c r="K52" s="24">
        <v>0</v>
      </c>
    </row>
    <row r="53" spans="1:17" ht="36.75" customHeight="1" x14ac:dyDescent="0.25">
      <c r="B53" s="116"/>
      <c r="C53" s="116"/>
      <c r="D53" s="28" t="s">
        <v>5</v>
      </c>
      <c r="E53" s="25">
        <f>F53+G53+H53+I53+J53+K53</f>
        <v>2891870.7199999997</v>
      </c>
      <c r="F53" s="25">
        <v>1490556.49</v>
      </c>
      <c r="G53" s="25">
        <v>1401314.23</v>
      </c>
      <c r="H53" s="47">
        <v>0</v>
      </c>
      <c r="I53" s="20">
        <v>0</v>
      </c>
      <c r="J53" s="24">
        <v>0</v>
      </c>
      <c r="K53" s="24">
        <v>0</v>
      </c>
    </row>
    <row r="54" spans="1:17" ht="16.5" hidden="1" customHeight="1" x14ac:dyDescent="0.25">
      <c r="B54" s="101"/>
      <c r="C54" s="101"/>
      <c r="D54" s="21" t="s">
        <v>4</v>
      </c>
      <c r="E54" s="22">
        <v>0</v>
      </c>
      <c r="F54" s="22">
        <v>0</v>
      </c>
      <c r="G54" s="22">
        <v>0</v>
      </c>
      <c r="H54" s="48">
        <v>0</v>
      </c>
      <c r="I54" s="31"/>
      <c r="J54" s="31"/>
      <c r="K54" s="31"/>
    </row>
    <row r="55" spans="1:17" ht="2.25" hidden="1" customHeight="1" x14ac:dyDescent="0.25">
      <c r="B55" s="101"/>
      <c r="C55" s="101"/>
      <c r="D55" s="32" t="s">
        <v>6</v>
      </c>
      <c r="E55" s="25">
        <v>0</v>
      </c>
      <c r="F55" s="25">
        <v>0</v>
      </c>
      <c r="G55" s="25">
        <v>0</v>
      </c>
      <c r="H55" s="47">
        <v>0</v>
      </c>
      <c r="I55" s="31"/>
      <c r="J55" s="31"/>
      <c r="K55" s="31"/>
    </row>
    <row r="56" spans="1:17" ht="31.5" customHeight="1" x14ac:dyDescent="0.25">
      <c r="B56" s="104" t="s">
        <v>33</v>
      </c>
      <c r="C56" s="104" t="s">
        <v>12</v>
      </c>
      <c r="D56" s="30" t="s">
        <v>8</v>
      </c>
      <c r="E56" s="22">
        <f>F56+G56+H56+I56+J56+K56</f>
        <v>0</v>
      </c>
      <c r="F56" s="22">
        <f t="shared" ref="F56:K56" si="22">F57+F58+F59</f>
        <v>0</v>
      </c>
      <c r="G56" s="22">
        <f t="shared" si="22"/>
        <v>0</v>
      </c>
      <c r="H56" s="48">
        <f t="shared" si="22"/>
        <v>0</v>
      </c>
      <c r="I56" s="33">
        <f t="shared" si="22"/>
        <v>0</v>
      </c>
      <c r="J56" s="33">
        <f t="shared" si="22"/>
        <v>0</v>
      </c>
      <c r="K56" s="33">
        <f t="shared" si="22"/>
        <v>0</v>
      </c>
    </row>
    <row r="57" spans="1:17" ht="36" customHeight="1" x14ac:dyDescent="0.25">
      <c r="B57" s="101"/>
      <c r="C57" s="114"/>
      <c r="D57" s="27" t="s">
        <v>3</v>
      </c>
      <c r="E57" s="22">
        <f>F57+G57+H57+I57+J57+K57</f>
        <v>0</v>
      </c>
      <c r="F57" s="22">
        <v>0</v>
      </c>
      <c r="G57" s="22">
        <v>0</v>
      </c>
      <c r="H57" s="48">
        <v>0</v>
      </c>
      <c r="I57" s="33">
        <v>0</v>
      </c>
      <c r="J57" s="33">
        <v>0</v>
      </c>
      <c r="K57" s="33">
        <v>0</v>
      </c>
    </row>
    <row r="58" spans="1:17" ht="37.5" customHeight="1" x14ac:dyDescent="0.25">
      <c r="B58" s="101"/>
      <c r="C58" s="114"/>
      <c r="D58" s="21" t="s">
        <v>4</v>
      </c>
      <c r="E58" s="22">
        <f>F58+G58+H58+I58+J58+K58</f>
        <v>0</v>
      </c>
      <c r="F58" s="22">
        <v>0</v>
      </c>
      <c r="G58" s="22">
        <v>0</v>
      </c>
      <c r="H58" s="48">
        <v>0</v>
      </c>
      <c r="I58" s="33">
        <v>0</v>
      </c>
      <c r="J58" s="33">
        <v>0</v>
      </c>
      <c r="K58" s="33">
        <v>0</v>
      </c>
    </row>
    <row r="59" spans="1:17" ht="39.75" customHeight="1" x14ac:dyDescent="0.25">
      <c r="A59" s="10"/>
      <c r="B59" s="102"/>
      <c r="C59" s="115"/>
      <c r="D59" s="28" t="s">
        <v>5</v>
      </c>
      <c r="E59" s="22">
        <f>F59+G59+H59+I59+J59+K59</f>
        <v>0</v>
      </c>
      <c r="F59" s="22">
        <v>0</v>
      </c>
      <c r="G59" s="22">
        <v>0</v>
      </c>
      <c r="H59" s="48">
        <v>0</v>
      </c>
      <c r="I59" s="33">
        <v>0</v>
      </c>
      <c r="J59" s="33">
        <v>0</v>
      </c>
      <c r="K59" s="33">
        <v>0</v>
      </c>
      <c r="L59" s="38" t="s">
        <v>32</v>
      </c>
      <c r="M59" s="14"/>
      <c r="N59" s="14"/>
      <c r="O59" s="14"/>
      <c r="P59" s="14"/>
      <c r="Q59" s="14"/>
    </row>
    <row r="60" spans="1:17" ht="28.5" customHeight="1" x14ac:dyDescent="0.25">
      <c r="A60" s="10"/>
      <c r="B60" s="19"/>
      <c r="C60" s="19"/>
      <c r="D60" s="8"/>
      <c r="E60" s="5"/>
      <c r="F60" s="4"/>
      <c r="G60" s="4"/>
      <c r="H60" s="49"/>
      <c r="L60" s="14"/>
      <c r="M60" s="14"/>
      <c r="N60" s="14"/>
      <c r="O60" s="14"/>
      <c r="P60" s="14"/>
      <c r="Q60" s="14"/>
    </row>
    <row r="61" spans="1:17" ht="25.5" customHeight="1" x14ac:dyDescent="0.25">
      <c r="A61" s="10"/>
      <c r="B61" s="19"/>
      <c r="C61" s="19"/>
      <c r="D61" s="8"/>
      <c r="E61" s="5"/>
      <c r="F61" s="4"/>
      <c r="G61" s="4"/>
      <c r="H61" s="49"/>
      <c r="L61" s="14"/>
      <c r="M61" s="14"/>
      <c r="N61" s="14"/>
      <c r="O61" s="14"/>
      <c r="P61" s="14"/>
      <c r="Q61" s="14"/>
    </row>
    <row r="62" spans="1:17" ht="30.75" customHeight="1" x14ac:dyDescent="0.3">
      <c r="B62" s="36" t="s">
        <v>45</v>
      </c>
      <c r="C62" s="4"/>
      <c r="D62" s="8"/>
      <c r="E62" s="5"/>
      <c r="F62" s="112" t="s">
        <v>46</v>
      </c>
      <c r="G62" s="113"/>
      <c r="H62" s="113"/>
      <c r="I62" s="113"/>
      <c r="J62" s="113"/>
      <c r="K62" s="113"/>
      <c r="L62" s="14"/>
      <c r="M62" s="14"/>
      <c r="N62" s="14"/>
      <c r="O62" s="14"/>
      <c r="P62" s="14"/>
      <c r="Q62" s="14"/>
    </row>
    <row r="63" spans="1:17" ht="18.75" customHeight="1" x14ac:dyDescent="0.25">
      <c r="B63" s="9" t="s">
        <v>7</v>
      </c>
      <c r="C63" s="10"/>
      <c r="D63" s="10"/>
      <c r="E63" s="10"/>
      <c r="F63" s="10"/>
      <c r="G63" s="10"/>
      <c r="L63" s="14"/>
      <c r="M63" s="14"/>
      <c r="N63" s="14"/>
      <c r="O63" s="14"/>
      <c r="P63" s="14"/>
      <c r="Q63" s="14"/>
    </row>
    <row r="64" spans="1:17" ht="15" customHeight="1" x14ac:dyDescent="0.25">
      <c r="B64" s="15" t="s">
        <v>15</v>
      </c>
      <c r="C64" s="15"/>
      <c r="D64" s="15"/>
      <c r="E64" s="15"/>
      <c r="F64" s="15"/>
      <c r="G64" s="16"/>
      <c r="H64" s="50"/>
      <c r="I64" s="14"/>
      <c r="J64" s="14"/>
      <c r="K64" s="14"/>
    </row>
    <row r="65" spans="2:11" ht="13.5" customHeight="1" x14ac:dyDescent="0.25">
      <c r="B65" s="15" t="s">
        <v>18</v>
      </c>
      <c r="C65" s="15"/>
      <c r="D65" s="15"/>
      <c r="E65" s="15"/>
      <c r="F65" s="15"/>
      <c r="G65" s="16"/>
      <c r="H65" s="50"/>
      <c r="I65" s="14"/>
      <c r="J65" s="14"/>
      <c r="K65" s="14"/>
    </row>
    <row r="66" spans="2:11" ht="19.5" customHeight="1" x14ac:dyDescent="0.25">
      <c r="B66" s="15" t="s">
        <v>16</v>
      </c>
      <c r="C66" s="15"/>
      <c r="D66" s="15"/>
      <c r="E66" s="15"/>
      <c r="F66" s="15"/>
      <c r="G66" s="16"/>
      <c r="H66" s="50"/>
      <c r="I66" s="14"/>
      <c r="J66" s="14"/>
      <c r="K66" s="14"/>
    </row>
    <row r="67" spans="2:11" ht="15.75" x14ac:dyDescent="0.25">
      <c r="B67" s="15" t="s">
        <v>17</v>
      </c>
      <c r="C67" s="15"/>
      <c r="D67" s="15"/>
      <c r="E67" s="15"/>
      <c r="F67" s="90" t="s">
        <v>19</v>
      </c>
      <c r="G67" s="91"/>
      <c r="H67" s="50"/>
      <c r="I67" s="14"/>
      <c r="J67" s="14"/>
      <c r="K67" s="14"/>
    </row>
    <row r="68" spans="2:11" ht="16.5" customHeight="1" x14ac:dyDescent="0.3">
      <c r="B68" s="13" t="s">
        <v>14</v>
      </c>
      <c r="C68" s="12"/>
    </row>
    <row r="69" spans="2:11" ht="15.75" x14ac:dyDescent="0.25">
      <c r="B69" s="13"/>
    </row>
    <row r="70" spans="2:11" ht="12.75" customHeight="1" x14ac:dyDescent="0.3">
      <c r="B70" s="11" t="s">
        <v>13</v>
      </c>
    </row>
    <row r="71" spans="2:11" ht="18.75" x14ac:dyDescent="0.3">
      <c r="B71" s="6"/>
    </row>
  </sheetData>
  <mergeCells count="65">
    <mergeCell ref="F5:K6"/>
    <mergeCell ref="F62:K62"/>
    <mergeCell ref="B56:B59"/>
    <mergeCell ref="C56:C59"/>
    <mergeCell ref="B50:B55"/>
    <mergeCell ref="C50:C55"/>
    <mergeCell ref="D10:D11"/>
    <mergeCell ref="B10:B11"/>
    <mergeCell ref="D14:D15"/>
    <mergeCell ref="B13:B19"/>
    <mergeCell ref="B43:B49"/>
    <mergeCell ref="C25:C28"/>
    <mergeCell ref="B29:B32"/>
    <mergeCell ref="C29:C32"/>
    <mergeCell ref="B25:B28"/>
    <mergeCell ref="C43:C49"/>
    <mergeCell ref="D45:D47"/>
    <mergeCell ref="B33:B36"/>
    <mergeCell ref="C33:C36"/>
    <mergeCell ref="B37:B38"/>
    <mergeCell ref="C37:C38"/>
    <mergeCell ref="B39:B40"/>
    <mergeCell ref="C39:C40"/>
    <mergeCell ref="B41:B42"/>
    <mergeCell ref="C41:C42"/>
    <mergeCell ref="E10:E11"/>
    <mergeCell ref="I18:I19"/>
    <mergeCell ref="F67:G67"/>
    <mergeCell ref="H14:H15"/>
    <mergeCell ref="K18:K19"/>
    <mergeCell ref="E45:E47"/>
    <mergeCell ref="F45:F47"/>
    <mergeCell ref="G45:G47"/>
    <mergeCell ref="H45:H47"/>
    <mergeCell ref="J18:J19"/>
    <mergeCell ref="E23:E24"/>
    <mergeCell ref="F23:F24"/>
    <mergeCell ref="G23:G24"/>
    <mergeCell ref="I45:I47"/>
    <mergeCell ref="E18:E19"/>
    <mergeCell ref="F18:F19"/>
    <mergeCell ref="H18:H19"/>
    <mergeCell ref="C20:C24"/>
    <mergeCell ref="C13:C19"/>
    <mergeCell ref="E14:E15"/>
    <mergeCell ref="F14:F15"/>
    <mergeCell ref="G14:G15"/>
    <mergeCell ref="D18:D19"/>
    <mergeCell ref="D23:D24"/>
    <mergeCell ref="H4:K4"/>
    <mergeCell ref="F1:K1"/>
    <mergeCell ref="F2:K2"/>
    <mergeCell ref="F3:K3"/>
    <mergeCell ref="H23:H24"/>
    <mergeCell ref="I23:I24"/>
    <mergeCell ref="J23:J24"/>
    <mergeCell ref="F10:K10"/>
    <mergeCell ref="K23:K24"/>
    <mergeCell ref="B8:K8"/>
    <mergeCell ref="J14:J15"/>
    <mergeCell ref="K14:K15"/>
    <mergeCell ref="B20:B24"/>
    <mergeCell ref="I14:I15"/>
    <mergeCell ref="C10:C11"/>
    <mergeCell ref="G18:G19"/>
  </mergeCells>
  <phoneticPr fontId="4" type="noConversion"/>
  <pageMargins left="0.23622047244094491" right="0.23622047244094491" top="0.4" bottom="0.51" header="0.35" footer="0.44"/>
  <pageSetup paperSize="9"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2014-11-12T17:12:36Z</cp:lastPrinted>
  <dcterms:created xsi:type="dcterms:W3CDTF">2006-09-16T00:00:00Z</dcterms:created>
  <dcterms:modified xsi:type="dcterms:W3CDTF">2021-12-27T09:17:49Z</dcterms:modified>
</cp:coreProperties>
</file>