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7E5E0D60-3B90-4E2E-92BF-122C0C5921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Лист1!$A$23</definedName>
    <definedName name="_xlnm.Print_Titles" localSheetId="0">Лист1!$3:$5</definedName>
    <definedName name="_xlnm.Print_Area" localSheetId="0">Лист1!$A$1:$L$25</definedName>
  </definedNames>
  <calcPr calcId="191029" iterate="1"/>
</workbook>
</file>

<file path=xl/calcChain.xml><?xml version="1.0" encoding="utf-8"?>
<calcChain xmlns="http://schemas.openxmlformats.org/spreadsheetml/2006/main">
  <c r="D23" i="1" l="1"/>
  <c r="D22" i="1"/>
  <c r="L19" i="1"/>
  <c r="K19" i="1"/>
  <c r="L16" i="1"/>
  <c r="K16" i="1"/>
  <c r="L13" i="1"/>
  <c r="K13" i="1"/>
  <c r="L7" i="1"/>
  <c r="K7" i="1"/>
  <c r="L6" i="1"/>
  <c r="K6" i="1"/>
  <c r="J19" i="1"/>
  <c r="J16" i="1"/>
  <c r="J6" i="1" s="1"/>
  <c r="J13" i="1"/>
  <c r="J7" i="1"/>
  <c r="I19" i="1"/>
  <c r="I16" i="1"/>
  <c r="I13" i="1"/>
  <c r="I12" i="1"/>
  <c r="I7" i="1"/>
  <c r="I6" i="1"/>
  <c r="H7" i="1"/>
  <c r="D8" i="1"/>
  <c r="D9" i="1"/>
  <c r="D10" i="1"/>
  <c r="D11" i="1"/>
  <c r="D12" i="1"/>
  <c r="D13" i="1"/>
  <c r="D14" i="1"/>
  <c r="D15" i="1"/>
  <c r="D17" i="1"/>
  <c r="D18" i="1"/>
  <c r="D19" i="1"/>
  <c r="D20" i="1"/>
  <c r="D21" i="1"/>
  <c r="F16" i="1"/>
  <c r="E7" i="1"/>
  <c r="D7" i="1" s="1"/>
  <c r="F7" i="1"/>
  <c r="F6" i="1" s="1"/>
  <c r="G7" i="1"/>
  <c r="E16" i="1"/>
  <c r="G16" i="1"/>
  <c r="H16" i="1"/>
  <c r="D16" i="1" l="1"/>
  <c r="E6" i="1"/>
  <c r="H6" i="1"/>
  <c r="G6" i="1"/>
  <c r="D6" i="1" l="1"/>
</calcChain>
</file>

<file path=xl/sharedStrings.xml><?xml version="1.0" encoding="utf-8"?>
<sst xmlns="http://schemas.openxmlformats.org/spreadsheetml/2006/main" count="74" uniqueCount="41">
  <si>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</si>
  <si>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</si>
  <si>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</si>
  <si>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</si>
  <si>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</si>
  <si>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</si>
  <si>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</si>
  <si>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</si>
  <si>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</si>
  <si>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</si>
  <si>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</si>
  <si>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</si>
  <si>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</si>
  <si>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</si>
  <si>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</si>
  <si>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</si>
  <si>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</si>
  <si>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</si>
  <si>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</si>
  <si>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</si>
  <si>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</si>
  <si>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</si>
  <si>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</si>
  <si>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</si>
  <si>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</si>
  <si>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</si>
  <si>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</si>
  <si>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</si>
  <si>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</si>
  <si>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</si>
  <si>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</si>
  <si>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2025 год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</si>
  <si>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</si>
  <si>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</si>
  <si>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</si>
  <si>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 xml:space="preserve">Подпрограмма 2 «Поддержка социально ориентированных некоммерческих организаций города Усолье-Сибирское» на 2019-2026 годы 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</si>
  <si>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2019-2026 годы»</t>
  </si>
  <si>
    <t>Подпрограмма 1 «Социальная поддержка отдельных категорий граждан города Усолье- Сибирское» на 2019-2026 годы</t>
  </si>
  <si>
    <t>2026 год</t>
  </si>
  <si>
    <t xml:space="preserve">                                                                                                                                                                                  Приложение 3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2019-2026 годы»</t>
  </si>
  <si>
    <t>Подпрограмма 3 «Поддержка семей участников специальной военной операции» на 2023-2026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</si>
</sst>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view="pageBreakPreview" topLeftCell="A16" zoomScale="55" zoomScaleSheetLayoutView="55" workbookViewId="0">
      <selection activeCell="D21" sqref="D21"/>
    </sheetView>
  </sheetViews>
  <sheetFormatPr defaultColWidth="9.140625" defaultRowHeight="18.75" x14ac:dyDescent="0.3"/>
  <cols>
    <col min="1" max="1" width="47.42578125" style="1" customWidth="1"/>
    <col min="2" max="2" width="44.5703125" style="1" customWidth="1"/>
    <col min="3" max="3" width="15.85546875" style="1" customWidth="1"/>
    <col min="4" max="4" width="23.140625" style="1" customWidth="1"/>
    <col min="5" max="5" width="18.85546875" style="1" customWidth="1"/>
    <col min="6" max="6" width="16.7109375" style="1" customWidth="1"/>
    <col min="7" max="7" width="19.28515625" style="1" customWidth="1"/>
    <col min="8" max="8" width="16.85546875" style="1" customWidth="1"/>
    <col min="9" max="9" width="17.7109375" style="1" customWidth="1"/>
    <col min="10" max="10" width="21.42578125" style="1" customWidth="1"/>
    <col min="11" max="11" width="20.28515625" style="1" customWidth="1"/>
    <col min="12" max="12" width="20" style="1" customWidth="1"/>
    <col min="13" max="13" width="16.7109375" style="1" customWidth="1"/>
    <col min="14" max="16384" width="9.140625" style="1"/>
  </cols>
  <sheetData>
    <row r="1" spans="1:13" ht="82.15" customHeight="1" x14ac:dyDescent="0.3">
      <c r="A1" s="4"/>
      <c r="B1" s="4"/>
      <c r="C1" s="4"/>
      <c r="D1" s="4"/>
      <c r="E1" s="4"/>
      <c r="F1" s="4"/>
      <c r="G1" s="4"/>
      <c r="H1" s="5"/>
      <c r="I1" s="24" t="s">
        <v>39</v>
      </c>
      <c r="J1" s="24"/>
      <c r="K1" s="25"/>
      <c r="L1" s="25"/>
    </row>
    <row r="2" spans="1:13" ht="44.45" customHeight="1" x14ac:dyDescent="0.3">
      <c r="A2" s="28" t="s">
        <v>0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4"/>
    </row>
    <row r="3" spans="1:13" ht="42.6" customHeight="1" x14ac:dyDescent="0.3">
      <c r="A3" s="30" t="s">
        <v>7</v>
      </c>
      <c r="B3" s="30" t="s">
        <v>14</v>
      </c>
      <c r="C3" s="30" t="s">
        <v>2</v>
      </c>
      <c r="D3" s="30" t="s">
        <v>3</v>
      </c>
      <c r="E3" s="26" t="s">
        <v>1</v>
      </c>
      <c r="F3" s="26"/>
      <c r="G3" s="26"/>
      <c r="H3" s="26"/>
      <c r="I3" s="26"/>
      <c r="J3" s="26"/>
      <c r="K3" s="26"/>
      <c r="L3" s="26"/>
    </row>
    <row r="4" spans="1:13" ht="22.15" customHeight="1" x14ac:dyDescent="0.3">
      <c r="A4" s="31"/>
      <c r="B4" s="31"/>
      <c r="C4" s="31"/>
      <c r="D4" s="31"/>
      <c r="E4" s="17" t="s">
        <v>12</v>
      </c>
      <c r="F4" s="17" t="s">
        <v>6</v>
      </c>
      <c r="G4" s="17" t="s">
        <v>11</v>
      </c>
      <c r="H4" s="17" t="s">
        <v>10</v>
      </c>
      <c r="I4" s="17" t="s">
        <v>9</v>
      </c>
      <c r="J4" s="17" t="s">
        <v>8</v>
      </c>
      <c r="K4" s="17" t="s">
        <v>31</v>
      </c>
      <c r="L4" s="17" t="s">
        <v>38</v>
      </c>
    </row>
    <row r="5" spans="1:13" ht="24.6" customHeight="1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</row>
    <row r="6" spans="1:13" ht="90.6" customHeight="1" x14ac:dyDescent="0.3">
      <c r="A6" s="12" t="s">
        <v>36</v>
      </c>
      <c r="B6" s="12" t="s">
        <v>13</v>
      </c>
      <c r="C6" s="12" t="s">
        <v>4</v>
      </c>
      <c r="D6" s="7">
        <f t="shared" ref="D6:D11" si="0">SUM(E6:L6)</f>
        <v>63166047.290000007</v>
      </c>
      <c r="E6" s="7">
        <f>SUM(E7+E16)</f>
        <v>6697706.0700000003</v>
      </c>
      <c r="F6" s="7">
        <f>SUM(F7+F16)</f>
        <v>6865217.3100000005</v>
      </c>
      <c r="G6" s="7">
        <f t="shared" ref="G6" si="1">SUM(G7+G16)</f>
        <v>6714290.9399999995</v>
      </c>
      <c r="H6" s="7">
        <f>SUM(H7+H16)</f>
        <v>8060728.3000000007</v>
      </c>
      <c r="I6" s="18">
        <f>SUM(I7+I16+I21)</f>
        <v>8001583.8700000001</v>
      </c>
      <c r="J6" s="18">
        <f>SUM(J7+J16+J21)</f>
        <v>8942173.5999999996</v>
      </c>
      <c r="K6" s="18">
        <f>SUM(K7+K16+K21)</f>
        <v>8942173.5999999996</v>
      </c>
      <c r="L6" s="18">
        <f>SUM(L7+L16+L21)</f>
        <v>8942173.5999999996</v>
      </c>
    </row>
    <row r="7" spans="1:13" ht="64.150000000000006" customHeight="1" x14ac:dyDescent="0.3">
      <c r="A7" s="12" t="s">
        <v>37</v>
      </c>
      <c r="B7" s="12" t="s">
        <v>15</v>
      </c>
      <c r="C7" s="12" t="s">
        <v>4</v>
      </c>
      <c r="D7" s="7">
        <f t="shared" si="0"/>
        <v>55476642.449999996</v>
      </c>
      <c r="E7" s="7">
        <f>SUM(E8:E12)</f>
        <v>5741095.8700000001</v>
      </c>
      <c r="F7" s="7">
        <f>SUM(F8:F12)</f>
        <v>6097117.3100000005</v>
      </c>
      <c r="G7" s="7">
        <f t="shared" ref="G7:L7" si="2">SUM(G8:G13)</f>
        <v>5946190.9399999995</v>
      </c>
      <c r="H7" s="7">
        <f t="shared" si="2"/>
        <v>7292628.3000000007</v>
      </c>
      <c r="I7" s="19">
        <f t="shared" si="2"/>
        <v>6917893.8700000001</v>
      </c>
      <c r="J7" s="19">
        <f t="shared" si="2"/>
        <v>7827238.7199999997</v>
      </c>
      <c r="K7" s="19">
        <f t="shared" si="2"/>
        <v>7827238.7199999997</v>
      </c>
      <c r="L7" s="19">
        <f t="shared" si="2"/>
        <v>7827238.7199999997</v>
      </c>
      <c r="M7" s="23"/>
    </row>
    <row r="8" spans="1:13" ht="85.15" customHeight="1" x14ac:dyDescent="0.3">
      <c r="A8" s="6" t="s">
        <v>19</v>
      </c>
      <c r="B8" s="6" t="s">
        <v>15</v>
      </c>
      <c r="C8" s="6" t="s">
        <v>4</v>
      </c>
      <c r="D8" s="13">
        <f t="shared" si="0"/>
        <v>41571444.590000004</v>
      </c>
      <c r="E8" s="13">
        <v>4291095.87</v>
      </c>
      <c r="F8" s="13">
        <v>4596183.9800000004</v>
      </c>
      <c r="G8" s="13">
        <v>4412649</v>
      </c>
      <c r="H8" s="13">
        <v>4969801.74</v>
      </c>
      <c r="I8" s="20">
        <v>5257110</v>
      </c>
      <c r="J8" s="20">
        <v>6014868</v>
      </c>
      <c r="K8" s="20">
        <v>6014868</v>
      </c>
      <c r="L8" s="20">
        <v>6014868</v>
      </c>
    </row>
    <row r="9" spans="1:13" ht="73.150000000000006" customHeight="1" x14ac:dyDescent="0.3">
      <c r="A9" s="6" t="s">
        <v>20</v>
      </c>
      <c r="B9" s="6" t="s">
        <v>15</v>
      </c>
      <c r="C9" s="6" t="s">
        <v>4</v>
      </c>
      <c r="D9" s="13">
        <f t="shared" si="0"/>
        <v>9314959.1400000006</v>
      </c>
      <c r="E9" s="13">
        <v>1248000</v>
      </c>
      <c r="F9" s="13">
        <v>1171733.33</v>
      </c>
      <c r="G9" s="13">
        <v>1095741.94</v>
      </c>
      <c r="H9" s="13">
        <v>1096000</v>
      </c>
      <c r="I9" s="21">
        <v>1103483.8700000001</v>
      </c>
      <c r="J9" s="21">
        <v>1200000</v>
      </c>
      <c r="K9" s="21">
        <v>1200000</v>
      </c>
      <c r="L9" s="20">
        <v>1200000</v>
      </c>
    </row>
    <row r="10" spans="1:13" ht="68.45" customHeight="1" x14ac:dyDescent="0.3">
      <c r="A10" s="6" t="s">
        <v>21</v>
      </c>
      <c r="B10" s="6" t="s">
        <v>15</v>
      </c>
      <c r="C10" s="6" t="s">
        <v>4</v>
      </c>
      <c r="D10" s="13">
        <f t="shared" si="0"/>
        <v>16900</v>
      </c>
      <c r="E10" s="13">
        <v>0</v>
      </c>
      <c r="F10" s="13">
        <v>0</v>
      </c>
      <c r="G10" s="13">
        <v>0</v>
      </c>
      <c r="H10" s="13">
        <v>3800</v>
      </c>
      <c r="I10" s="21">
        <v>5000</v>
      </c>
      <c r="J10" s="21">
        <v>2700</v>
      </c>
      <c r="K10" s="21">
        <v>2700</v>
      </c>
      <c r="L10" s="20">
        <v>2700</v>
      </c>
    </row>
    <row r="11" spans="1:13" ht="65.45" customHeight="1" x14ac:dyDescent="0.3">
      <c r="A11" s="6" t="s">
        <v>26</v>
      </c>
      <c r="B11" s="6" t="s">
        <v>15</v>
      </c>
      <c r="C11" s="6" t="s">
        <v>4</v>
      </c>
      <c r="D11" s="13">
        <f t="shared" si="0"/>
        <v>164000</v>
      </c>
      <c r="E11" s="13">
        <v>20000</v>
      </c>
      <c r="F11" s="13">
        <v>24000</v>
      </c>
      <c r="G11" s="13">
        <v>24000</v>
      </c>
      <c r="H11" s="13">
        <v>24000</v>
      </c>
      <c r="I11" s="21">
        <v>0</v>
      </c>
      <c r="J11" s="21">
        <v>24000</v>
      </c>
      <c r="K11" s="21">
        <v>24000</v>
      </c>
      <c r="L11" s="20">
        <v>24000</v>
      </c>
    </row>
    <row r="12" spans="1:13" ht="86.45" customHeight="1" x14ac:dyDescent="0.3">
      <c r="A12" s="6" t="s">
        <v>28</v>
      </c>
      <c r="B12" s="6" t="s">
        <v>16</v>
      </c>
      <c r="C12" s="14" t="s">
        <v>4</v>
      </c>
      <c r="D12" s="15">
        <f t="shared" ref="D12:D14" si="3">SUM(E12:L12)</f>
        <v>3645112.1599999992</v>
      </c>
      <c r="E12" s="13">
        <v>182000</v>
      </c>
      <c r="F12" s="13">
        <v>305200</v>
      </c>
      <c r="G12" s="13">
        <v>413800</v>
      </c>
      <c r="H12" s="13">
        <v>434800</v>
      </c>
      <c r="I12" s="20">
        <f>413800+138500</f>
        <v>552300</v>
      </c>
      <c r="J12" s="20">
        <v>585670.72</v>
      </c>
      <c r="K12" s="20">
        <v>585670.72</v>
      </c>
      <c r="L12" s="20">
        <v>585670.72</v>
      </c>
    </row>
    <row r="13" spans="1:13" ht="76.900000000000006" customHeight="1" x14ac:dyDescent="0.3">
      <c r="A13" s="6" t="s">
        <v>27</v>
      </c>
      <c r="B13" s="6" t="s">
        <v>16</v>
      </c>
      <c r="C13" s="14" t="s">
        <v>4</v>
      </c>
      <c r="D13" s="15">
        <f>SUM(E13:L13)</f>
        <v>764226.56000000006</v>
      </c>
      <c r="E13" s="13">
        <v>0</v>
      </c>
      <c r="F13" s="13">
        <v>0</v>
      </c>
      <c r="G13" s="13">
        <v>0</v>
      </c>
      <c r="H13" s="13">
        <v>764226.56000000006</v>
      </c>
      <c r="I13" s="20">
        <f>I14+I15</f>
        <v>0</v>
      </c>
      <c r="J13" s="20">
        <f t="shared" ref="J13:L13" si="4">J14+J15</f>
        <v>0</v>
      </c>
      <c r="K13" s="20">
        <f t="shared" si="4"/>
        <v>0</v>
      </c>
      <c r="L13" s="20">
        <f t="shared" si="4"/>
        <v>0</v>
      </c>
    </row>
    <row r="14" spans="1:13" ht="153.6" customHeight="1" x14ac:dyDescent="0.3">
      <c r="A14" s="6" t="s">
        <v>29</v>
      </c>
      <c r="B14" s="6" t="s">
        <v>16</v>
      </c>
      <c r="C14" s="14" t="s">
        <v>4</v>
      </c>
      <c r="D14" s="15">
        <f t="shared" si="3"/>
        <v>453840</v>
      </c>
      <c r="E14" s="13">
        <v>0</v>
      </c>
      <c r="F14" s="13">
        <v>0</v>
      </c>
      <c r="G14" s="13">
        <v>0</v>
      </c>
      <c r="H14" s="13">
        <v>453840</v>
      </c>
      <c r="I14" s="20">
        <v>0</v>
      </c>
      <c r="J14" s="20">
        <v>0</v>
      </c>
      <c r="K14" s="20">
        <v>0</v>
      </c>
      <c r="L14" s="20">
        <v>0</v>
      </c>
    </row>
    <row r="15" spans="1:13" ht="61.15" customHeight="1" x14ac:dyDescent="0.3">
      <c r="A15" s="6" t="s">
        <v>30</v>
      </c>
      <c r="B15" s="6" t="s">
        <v>16</v>
      </c>
      <c r="C15" s="14" t="s">
        <v>4</v>
      </c>
      <c r="D15" s="15">
        <f t="shared" ref="D15:D21" si="5">SUM(E15:L15)</f>
        <v>310386.56</v>
      </c>
      <c r="E15" s="13">
        <v>0</v>
      </c>
      <c r="F15" s="13">
        <v>0</v>
      </c>
      <c r="G15" s="13">
        <v>0</v>
      </c>
      <c r="H15" s="13">
        <v>310386.56</v>
      </c>
      <c r="I15" s="20">
        <v>0</v>
      </c>
      <c r="J15" s="20">
        <v>0</v>
      </c>
      <c r="K15" s="20">
        <v>0</v>
      </c>
      <c r="L15" s="20">
        <v>0</v>
      </c>
    </row>
    <row r="16" spans="1:13" ht="78" customHeight="1" x14ac:dyDescent="0.3">
      <c r="A16" s="16" t="s">
        <v>35</v>
      </c>
      <c r="B16" s="16" t="s">
        <v>17</v>
      </c>
      <c r="C16" s="16" t="s">
        <v>4</v>
      </c>
      <c r="D16" s="8">
        <f t="shared" si="5"/>
        <v>6359310.2000000002</v>
      </c>
      <c r="E16" s="8">
        <f>SUM(E17+E18+E19)</f>
        <v>956610.2</v>
      </c>
      <c r="F16" s="8">
        <f>SUM(F17+F18+F19)</f>
        <v>768100</v>
      </c>
      <c r="G16" s="8">
        <f t="shared" ref="G16" si="6">SUM(G17+G18+G19)</f>
        <v>768100</v>
      </c>
      <c r="H16" s="8">
        <f>SUM(H17+H18+H19)</f>
        <v>768100</v>
      </c>
      <c r="I16" s="19">
        <f>SUM(I17+I18+I19)</f>
        <v>768100</v>
      </c>
      <c r="J16" s="19">
        <f t="shared" ref="J16:L16" si="7">SUM(J17+J18+J19)</f>
        <v>794100</v>
      </c>
      <c r="K16" s="19">
        <f t="shared" si="7"/>
        <v>768100</v>
      </c>
      <c r="L16" s="19">
        <f t="shared" si="7"/>
        <v>768100</v>
      </c>
    </row>
    <row r="17" spans="1:12" ht="70.900000000000006" customHeight="1" x14ac:dyDescent="0.3">
      <c r="A17" s="9" t="s">
        <v>22</v>
      </c>
      <c r="B17" s="9" t="s">
        <v>17</v>
      </c>
      <c r="C17" s="9" t="s">
        <v>5</v>
      </c>
      <c r="D17" s="10">
        <f t="shared" si="5"/>
        <v>3552000</v>
      </c>
      <c r="E17" s="10">
        <v>444000</v>
      </c>
      <c r="F17" s="10">
        <v>444000</v>
      </c>
      <c r="G17" s="10">
        <v>444000</v>
      </c>
      <c r="H17" s="10">
        <v>444000</v>
      </c>
      <c r="I17" s="22">
        <v>444000</v>
      </c>
      <c r="J17" s="22">
        <v>444000</v>
      </c>
      <c r="K17" s="22">
        <v>444000</v>
      </c>
      <c r="L17" s="22">
        <v>444000</v>
      </c>
    </row>
    <row r="18" spans="1:12" ht="138" customHeight="1" x14ac:dyDescent="0.3">
      <c r="A18" s="9" t="s">
        <v>23</v>
      </c>
      <c r="B18" s="9" t="s">
        <v>17</v>
      </c>
      <c r="C18" s="9" t="s">
        <v>5</v>
      </c>
      <c r="D18" s="10">
        <f t="shared" si="5"/>
        <v>2618800</v>
      </c>
      <c r="E18" s="10">
        <v>324100</v>
      </c>
      <c r="F18" s="10">
        <v>324100</v>
      </c>
      <c r="G18" s="10">
        <v>324100</v>
      </c>
      <c r="H18" s="10">
        <v>324100</v>
      </c>
      <c r="I18" s="22">
        <v>324100</v>
      </c>
      <c r="J18" s="22">
        <v>350100</v>
      </c>
      <c r="K18" s="22">
        <v>324100</v>
      </c>
      <c r="L18" s="22">
        <v>324100</v>
      </c>
    </row>
    <row r="19" spans="1:12" ht="78.599999999999994" customHeight="1" x14ac:dyDescent="0.3">
      <c r="A19" s="9" t="s">
        <v>24</v>
      </c>
      <c r="B19" s="9" t="s">
        <v>17</v>
      </c>
      <c r="C19" s="9" t="s">
        <v>4</v>
      </c>
      <c r="D19" s="10">
        <f t="shared" si="5"/>
        <v>188510.2</v>
      </c>
      <c r="E19" s="10">
        <v>188510.2</v>
      </c>
      <c r="F19" s="13">
        <v>0</v>
      </c>
      <c r="G19" s="13">
        <v>0</v>
      </c>
      <c r="H19" s="13">
        <v>0</v>
      </c>
      <c r="I19" s="22">
        <f>I20</f>
        <v>0</v>
      </c>
      <c r="J19" s="22">
        <f>J20</f>
        <v>0</v>
      </c>
      <c r="K19" s="22">
        <f>K20</f>
        <v>0</v>
      </c>
      <c r="L19" s="22">
        <f>L20</f>
        <v>0</v>
      </c>
    </row>
    <row r="20" spans="1:12" ht="64.150000000000006" customHeight="1" x14ac:dyDescent="0.3">
      <c r="A20" s="9" t="s">
        <v>25</v>
      </c>
      <c r="B20" s="9" t="s">
        <v>17</v>
      </c>
      <c r="C20" s="9" t="s">
        <v>4</v>
      </c>
      <c r="D20" s="10">
        <f t="shared" si="5"/>
        <v>188510.2</v>
      </c>
      <c r="E20" s="10">
        <v>188510.2</v>
      </c>
      <c r="F20" s="13">
        <v>0</v>
      </c>
      <c r="G20" s="13">
        <v>0</v>
      </c>
      <c r="H20" s="13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ht="89.45" customHeight="1" x14ac:dyDescent="0.3">
      <c r="A21" s="16" t="s">
        <v>40</v>
      </c>
      <c r="B21" s="9" t="s">
        <v>16</v>
      </c>
      <c r="C21" s="9" t="s">
        <v>4</v>
      </c>
      <c r="D21" s="8">
        <f t="shared" si="5"/>
        <v>1330094.6400000001</v>
      </c>
      <c r="E21" s="11" t="s">
        <v>32</v>
      </c>
      <c r="F21" s="11" t="s">
        <v>32</v>
      </c>
      <c r="G21" s="11" t="s">
        <v>32</v>
      </c>
      <c r="H21" s="11" t="s">
        <v>32</v>
      </c>
      <c r="I21" s="19">
        <v>315590</v>
      </c>
      <c r="J21" s="19">
        <v>320834.88</v>
      </c>
      <c r="K21" s="19">
        <v>346834.88</v>
      </c>
      <c r="L21" s="19">
        <v>346834.88</v>
      </c>
    </row>
    <row r="22" spans="1:12" ht="84" customHeight="1" x14ac:dyDescent="0.3">
      <c r="A22" s="6" t="s">
        <v>33</v>
      </c>
      <c r="B22" s="6" t="s">
        <v>16</v>
      </c>
      <c r="C22" s="6" t="s">
        <v>4</v>
      </c>
      <c r="D22" s="15">
        <f>SUM(E22:L22)</f>
        <v>1330094.6400000001</v>
      </c>
      <c r="E22" s="13">
        <v>0</v>
      </c>
      <c r="F22" s="13">
        <v>0</v>
      </c>
      <c r="G22" s="13">
        <v>0</v>
      </c>
      <c r="H22" s="13">
        <v>0</v>
      </c>
      <c r="I22" s="22">
        <v>315590</v>
      </c>
      <c r="J22" s="22">
        <v>320834.88</v>
      </c>
      <c r="K22" s="22">
        <v>346834.88</v>
      </c>
      <c r="L22" s="22">
        <v>346834.88</v>
      </c>
    </row>
    <row r="23" spans="1:12" ht="138.6" customHeight="1" x14ac:dyDescent="0.3">
      <c r="A23" s="6" t="s">
        <v>34</v>
      </c>
      <c r="B23" s="6" t="s">
        <v>16</v>
      </c>
      <c r="C23" s="6" t="s">
        <v>4</v>
      </c>
      <c r="D23" s="15">
        <f>SUM(E23:L23)</f>
        <v>1330094.6400000001</v>
      </c>
      <c r="E23" s="13">
        <v>0</v>
      </c>
      <c r="F23" s="13">
        <v>0</v>
      </c>
      <c r="G23" s="13">
        <v>0</v>
      </c>
      <c r="H23" s="13">
        <v>0</v>
      </c>
      <c r="I23" s="22">
        <v>315590</v>
      </c>
      <c r="J23" s="22">
        <v>320834.88</v>
      </c>
      <c r="K23" s="22">
        <v>346834.88</v>
      </c>
      <c r="L23" s="22">
        <v>346834.88</v>
      </c>
    </row>
    <row r="24" spans="1:12" ht="50.1" customHeight="1" x14ac:dyDescent="0.3">
      <c r="E24" s="2"/>
      <c r="F24" s="3"/>
    </row>
    <row r="25" spans="1:12" x14ac:dyDescent="0.3">
      <c r="A25" s="27" t="s">
        <v>18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64.5" customHeight="1" x14ac:dyDescent="0.3"/>
  </sheetData>
  <mergeCells count="8">
    <mergeCell ref="I1:L1"/>
    <mergeCell ref="E3:L3"/>
    <mergeCell ref="A25:K25"/>
    <mergeCell ref="A2:K2"/>
    <mergeCell ref="B3:B4"/>
    <mergeCell ref="C3:C4"/>
    <mergeCell ref="D3:D4"/>
    <mergeCell ref="A3:A4"/>
  </mergeCells>
  <pageMargins left="0.78740157480314965" right="0" top="0.39370078740157483" bottom="0" header="0.31496062992125984" footer="0"/>
  <pageSetup paperSize="9" scale="45" fitToWidth="0" fitToHeight="0" orientation="landscape" r:id="rId1"/>
  <rowBreaks count="1" manualBreakCount="1">
    <brk id="1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2024-01-15T06:29:39Z</dcterms:modified>
</cp:coreProperties>
</file>