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Лист1!$A$1:$I$115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" l="1"/>
  <c r="F67" i="1"/>
  <c r="H15" i="1"/>
  <c r="F43" i="1"/>
  <c r="E51" i="1"/>
  <c r="G96" i="1"/>
  <c r="G65" i="1"/>
  <c r="I65" i="1"/>
  <c r="F65" i="1"/>
  <c r="E63" i="1"/>
  <c r="E62" i="1"/>
  <c r="E61" i="1"/>
  <c r="E60" i="1"/>
  <c r="E59" i="1"/>
  <c r="E58" i="1"/>
  <c r="I57" i="1"/>
  <c r="G57" i="1"/>
  <c r="F57" i="1"/>
  <c r="E56" i="1"/>
  <c r="E55" i="1"/>
  <c r="E54" i="1"/>
  <c r="E53" i="1"/>
  <c r="E52" i="1"/>
  <c r="I50" i="1"/>
  <c r="G50" i="1"/>
  <c r="F50" i="1"/>
  <c r="E82" i="1"/>
  <c r="E83" i="1"/>
  <c r="E92" i="1"/>
  <c r="E91" i="1"/>
  <c r="E90" i="1"/>
  <c r="E88" i="1"/>
  <c r="E87" i="1"/>
  <c r="I86" i="1"/>
  <c r="G86" i="1"/>
  <c r="F86" i="1"/>
  <c r="E65" i="1" l="1"/>
  <c r="E50" i="1"/>
  <c r="E57" i="1"/>
  <c r="E86" i="1"/>
  <c r="F66" i="1"/>
  <c r="F68" i="1"/>
  <c r="F69" i="1"/>
  <c r="F70" i="1"/>
  <c r="I66" i="1"/>
  <c r="I70" i="1"/>
  <c r="I106" i="1" s="1"/>
  <c r="I113" i="1" s="1"/>
  <c r="G66" i="1"/>
  <c r="G68" i="1"/>
  <c r="G69" i="1"/>
  <c r="G70" i="1"/>
  <c r="E16" i="1"/>
  <c r="E49" i="1"/>
  <c r="E48" i="1"/>
  <c r="E47" i="1"/>
  <c r="E46" i="1"/>
  <c r="E45" i="1"/>
  <c r="E44" i="1"/>
  <c r="G43" i="1"/>
  <c r="I33" i="1"/>
  <c r="I68" i="1" s="1"/>
  <c r="I34" i="1"/>
  <c r="I69" i="1" s="1"/>
  <c r="I67" i="1"/>
  <c r="F64" i="1" l="1"/>
  <c r="E67" i="1"/>
  <c r="E68" i="1"/>
  <c r="E70" i="1"/>
  <c r="E66" i="1"/>
  <c r="E69" i="1"/>
  <c r="I43" i="1"/>
  <c r="E43" i="1" s="1"/>
  <c r="E73" i="1"/>
  <c r="E74" i="1"/>
  <c r="E75" i="1"/>
  <c r="E76" i="1"/>
  <c r="E77" i="1"/>
  <c r="E78" i="1"/>
  <c r="E81" i="1"/>
  <c r="E89" i="1"/>
  <c r="E84" i="1"/>
  <c r="E85" i="1"/>
  <c r="E17" i="1"/>
  <c r="E18" i="1"/>
  <c r="E19" i="1"/>
  <c r="E20" i="1"/>
  <c r="E21" i="1"/>
  <c r="E23" i="1"/>
  <c r="E24" i="1"/>
  <c r="E25" i="1"/>
  <c r="E26" i="1"/>
  <c r="E27" i="1"/>
  <c r="E28" i="1"/>
  <c r="E30" i="1"/>
  <c r="E31" i="1"/>
  <c r="E32" i="1"/>
  <c r="E33" i="1"/>
  <c r="E34" i="1"/>
  <c r="E35" i="1"/>
  <c r="E37" i="1"/>
  <c r="E39" i="1"/>
  <c r="E40" i="1"/>
  <c r="E41" i="1"/>
  <c r="E42" i="1"/>
  <c r="E38" i="1" l="1"/>
  <c r="G15" i="1" l="1"/>
  <c r="I95" i="1" l="1"/>
  <c r="I102" i="1" s="1"/>
  <c r="I109" i="1" s="1"/>
  <c r="I96" i="1"/>
  <c r="I103" i="1" s="1"/>
  <c r="I110" i="1" s="1"/>
  <c r="I97" i="1"/>
  <c r="I104" i="1" s="1"/>
  <c r="I111" i="1" s="1"/>
  <c r="I98" i="1"/>
  <c r="I105" i="1" s="1"/>
  <c r="I112" i="1" s="1"/>
  <c r="G95" i="1"/>
  <c r="G102" i="1" s="1"/>
  <c r="G109" i="1" s="1"/>
  <c r="G103" i="1"/>
  <c r="G110" i="1" s="1"/>
  <c r="G97" i="1"/>
  <c r="G104" i="1" s="1"/>
  <c r="G111" i="1" s="1"/>
  <c r="G98" i="1"/>
  <c r="G105" i="1" s="1"/>
  <c r="G112" i="1" s="1"/>
  <c r="G99" i="1"/>
  <c r="G106" i="1" s="1"/>
  <c r="G113" i="1" s="1"/>
  <c r="F95" i="1"/>
  <c r="F96" i="1"/>
  <c r="F97" i="1"/>
  <c r="F98" i="1"/>
  <c r="F99" i="1"/>
  <c r="G94" i="1"/>
  <c r="F94" i="1"/>
  <c r="F93" i="1"/>
  <c r="F101" i="1" l="1"/>
  <c r="F108" i="1" s="1"/>
  <c r="F105" i="1"/>
  <c r="E98" i="1"/>
  <c r="F104" i="1"/>
  <c r="E97" i="1"/>
  <c r="F103" i="1"/>
  <c r="E96" i="1"/>
  <c r="F106" i="1"/>
  <c r="E99" i="1"/>
  <c r="F102" i="1"/>
  <c r="E95" i="1"/>
  <c r="G101" i="1"/>
  <c r="G108" i="1" s="1"/>
  <c r="F100" i="1" l="1"/>
  <c r="F110" i="1"/>
  <c r="E110" i="1" s="1"/>
  <c r="E103" i="1"/>
  <c r="F112" i="1"/>
  <c r="E112" i="1" s="1"/>
  <c r="E105" i="1"/>
  <c r="F109" i="1"/>
  <c r="F113" i="1"/>
  <c r="E106" i="1"/>
  <c r="F111" i="1"/>
  <c r="E111" i="1" s="1"/>
  <c r="E104" i="1"/>
  <c r="G100" i="1"/>
  <c r="I29" i="1"/>
  <c r="G29" i="1"/>
  <c r="F29" i="1"/>
  <c r="G93" i="1"/>
  <c r="G79" i="1"/>
  <c r="F79" i="1"/>
  <c r="G72" i="1"/>
  <c r="I72" i="1"/>
  <c r="F72" i="1"/>
  <c r="E72" i="1" s="1"/>
  <c r="I80" i="1"/>
  <c r="E80" i="1" s="1"/>
  <c r="F107" i="1" l="1"/>
  <c r="E113" i="1"/>
  <c r="E109" i="1"/>
  <c r="E102" i="1"/>
  <c r="E29" i="1"/>
  <c r="I79" i="1"/>
  <c r="E79" i="1" s="1"/>
  <c r="I94" i="1"/>
  <c r="I93" i="1" s="1"/>
  <c r="E93" i="1" s="1"/>
  <c r="G64" i="1"/>
  <c r="I64" i="1"/>
  <c r="G107" i="1"/>
  <c r="E64" i="1" l="1"/>
  <c r="I101" i="1"/>
  <c r="E101" i="1" s="1"/>
  <c r="E94" i="1"/>
  <c r="I36" i="1"/>
  <c r="G36" i="1"/>
  <c r="F36" i="1"/>
  <c r="G22" i="1"/>
  <c r="I22" i="1"/>
  <c r="F22" i="1"/>
  <c r="I15" i="1"/>
  <c r="F15" i="1"/>
  <c r="I100" i="1" l="1"/>
  <c r="E100" i="1" s="1"/>
  <c r="E22" i="1"/>
  <c r="I108" i="1"/>
  <c r="E108" i="1" s="1"/>
  <c r="E15" i="1"/>
  <c r="E36" i="1"/>
  <c r="I107" i="1" l="1"/>
  <c r="E107" i="1" s="1"/>
</calcChain>
</file>

<file path=xl/sharedStrings.xml><?xml version="1.0" encoding="utf-8"?>
<sst xmlns="http://schemas.openxmlformats.org/spreadsheetml/2006/main" count="60" uniqueCount="46">
  <si>
    <t xml:space="preserve"> </t>
  </si>
  <si>
    <t>№ п/п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</si>
  <si>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</si>
  <si>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</si>
  <si>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</si>
  <si>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</si>
  <si>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</si>
  <si>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</si>
  <si>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</si>
  <si>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</si>
  <si>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</si>
  <si>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</si>
  <si>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</si>
  <si>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</si>
  <si>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</si>
  <si>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</si>
  <si>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</si>
  <si>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</si>
  <si>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</si>
  <si>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</si>
  <si>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</si>
  <si>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</si>
  <si>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</si>
  <si>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</si>
  <si>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</si>
  <si>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Год реализации</t>
  </si>
  <si>
    <t>Общий объем финансирования,  руб.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</si>
  <si>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2019-2024</t>
  </si>
  <si>
    <t>1.4.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</si>
  <si>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 Подпрограммы  «Оказание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</si>
  <si>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"Восстановление (ремонт, реставрация, благоустройство) воинских захоронений на территории Иркутской области" на 2019 - 2024 годы
Подпрограммы  «Реализация единой государственной политики в сфере культуры» на 2019-2024 годы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</si>
  <si>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2019-2024</t>
  </si>
  <si>
    <t>1.6.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</si>
  <si>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2019-2024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</si>
  <si>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 (далее – муниципальная программа)
</t>
    </r>
  </si>
  <si>
    <t xml:space="preserve">Региональный проект "Цифровизация услуг и формирование информационного пространства в сфере культуры ("Цифровая культура")" на 2019 - 2024 годы Подпрограммы "Государственное управление культурой, архивным делом и сохранение национальной самобытности" на 2019 - 2024 годы
</t>
  </si>
  <si>
    <t>Основное мероприятие 1.17. «Благоустройство территории Нижнего парка» (Реализация мероприятий перечня народных инициатив)</t>
  </si>
  <si>
    <t>Приложение 2  
к постановлению администрации города Усолье-Сибирское 
от ______2021 г. № _____</t>
  </si>
  <si>
    <t>Информация 
об участии муниципального образования "город Усолье-Сибирское" 
в государственных программах Иркутской области в рамках муниципальной программы города Усолье-Сибирское 
"Развитие культуры и архивного дела" на 2019-2024 годы (далее - муниципальная программа)</t>
  </si>
  <si>
    <t>Наименование мероприятия, подпрограммыгосударственной программы Иркутской области</t>
  </si>
  <si>
    <t>«Приложение № 4
к муниципальной программе
«Развитие культуры и архивного дела» 
на 2019-2024 годы</t>
  </si>
  <si>
    <t>Иные источники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</si>
  <si>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</si>
  <si>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</si>
  <si>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</si>
  <si>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Приложение № 3  
к постановлению администрации города Усолье-Сибирское
от 15.12.2021 г. №2649-па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</si>
</sst>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6" fillId="0" borderId="0" xfId="0" applyNumberFormat="1" applyFont="1"/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NumberFormat="1" applyBorder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8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"/>
  <sheetViews>
    <sheetView tabSelected="1" view="pageBreakPreview" topLeftCell="A7" zoomScaleNormal="100" zoomScaleSheetLayoutView="100" workbookViewId="0">
      <pane xSplit="3" ySplit="8" topLeftCell="D21" activePane="bottomRight" state="frozen"/>
      <selection activeCell="A7" sqref="A7"/>
      <selection pane="topRight" activeCell="D7" sqref="D7"/>
      <selection pane="bottomLeft" activeCell="A10" sqref="A10"/>
      <selection pane="bottomRight" activeCell="J7" sqref="J7:O121"/>
    </sheetView>
  </sheetViews>
  <sheetFormatPr defaultRowHeight="15" x14ac:dyDescent="0.25"/>
  <cols>
    <col min="1" max="1" width="5.85546875" style="1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5.4257812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G1" s="27" t="s">
        <v>37</v>
      </c>
      <c r="H1" s="27"/>
      <c r="I1" s="27"/>
    </row>
    <row r="2" spans="1:9" x14ac:dyDescent="0.25">
      <c r="G2" s="2"/>
      <c r="H2" s="2"/>
      <c r="I2" s="2"/>
    </row>
    <row r="3" spans="1:9" ht="64.5" customHeight="1" x14ac:dyDescent="0.25">
      <c r="G3" s="27" t="s">
        <v>18</v>
      </c>
      <c r="H3" s="27"/>
      <c r="I3" s="27"/>
    </row>
    <row r="5" spans="1:9" s="7" customFormat="1" ht="82.5" customHeight="1" x14ac:dyDescent="0.25">
      <c r="A5" s="28" t="s">
        <v>34</v>
      </c>
      <c r="B5" s="28"/>
      <c r="C5" s="28"/>
      <c r="D5" s="28"/>
      <c r="E5" s="28"/>
      <c r="F5" s="28"/>
      <c r="G5" s="28"/>
      <c r="H5" s="28"/>
      <c r="I5" s="28"/>
    </row>
    <row r="6" spans="1:9" x14ac:dyDescent="0.25">
      <c r="A6" s="22"/>
      <c r="B6" s="23"/>
      <c r="C6" s="23"/>
      <c r="D6" s="23"/>
      <c r="E6" s="23"/>
      <c r="F6" s="23"/>
      <c r="G6" s="23"/>
      <c r="H6" s="23"/>
      <c r="I6" s="24" t="s">
        <v>0</v>
      </c>
    </row>
    <row r="7" spans="1:9" ht="77.25" customHeight="1" x14ac:dyDescent="0.25">
      <c r="A7" s="22"/>
      <c r="B7" s="23"/>
      <c r="C7" s="23"/>
      <c r="D7" s="23"/>
      <c r="E7" s="23"/>
      <c r="F7" s="32" t="s">
        <v>45</v>
      </c>
      <c r="G7" s="33"/>
      <c r="H7" s="33"/>
      <c r="I7" s="33"/>
    </row>
    <row r="8" spans="1:9" ht="77.25" customHeight="1" x14ac:dyDescent="0.25">
      <c r="A8" s="22"/>
      <c r="B8" s="23"/>
      <c r="C8" s="23"/>
      <c r="D8" s="23"/>
      <c r="E8" s="23"/>
      <c r="F8" s="32" t="s">
        <v>40</v>
      </c>
      <c r="G8" s="32"/>
      <c r="H8" s="32"/>
      <c r="I8" s="32"/>
    </row>
    <row r="9" spans="1:9" ht="27" customHeight="1" x14ac:dyDescent="0.25">
      <c r="A9" s="22"/>
      <c r="B9" s="23"/>
      <c r="C9" s="23"/>
      <c r="D9" s="23"/>
      <c r="E9" s="23"/>
      <c r="F9" s="25"/>
      <c r="G9" s="25"/>
      <c r="H9" s="26"/>
      <c r="I9" s="25"/>
    </row>
    <row r="10" spans="1:9" ht="77.25" customHeight="1" x14ac:dyDescent="0.25">
      <c r="A10" s="34" t="s">
        <v>38</v>
      </c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22"/>
      <c r="B11" s="23"/>
      <c r="C11" s="23"/>
      <c r="D11" s="23"/>
      <c r="E11" s="23"/>
      <c r="F11" s="23"/>
      <c r="G11" s="23"/>
      <c r="H11" s="23"/>
      <c r="I11" s="24"/>
    </row>
    <row r="12" spans="1:9" ht="51" customHeight="1" x14ac:dyDescent="0.25">
      <c r="A12" s="29" t="s">
        <v>1</v>
      </c>
      <c r="B12" s="35" t="s">
        <v>39</v>
      </c>
      <c r="C12" s="30" t="s">
        <v>2</v>
      </c>
      <c r="D12" s="30" t="s">
        <v>25</v>
      </c>
      <c r="E12" s="30" t="s">
        <v>26</v>
      </c>
      <c r="F12" s="30" t="s">
        <v>42</v>
      </c>
      <c r="G12" s="30" t="s">
        <v>43</v>
      </c>
      <c r="H12" s="35" t="s">
        <v>41</v>
      </c>
      <c r="I12" s="30" t="s">
        <v>44</v>
      </c>
    </row>
    <row r="13" spans="1:9" ht="24" customHeight="1" x14ac:dyDescent="0.25">
      <c r="A13" s="29"/>
      <c r="B13" s="36"/>
      <c r="C13" s="30"/>
      <c r="D13" s="30"/>
      <c r="E13" s="31"/>
      <c r="F13" s="30"/>
      <c r="G13" s="30"/>
      <c r="H13" s="37"/>
      <c r="I13" s="30"/>
    </row>
    <row r="14" spans="1:9" ht="25.5" customHeight="1" x14ac:dyDescent="0.25">
      <c r="A14" s="10">
        <v>1</v>
      </c>
      <c r="B14" s="30" t="s">
        <v>19</v>
      </c>
      <c r="C14" s="30"/>
      <c r="D14" s="30"/>
      <c r="E14" s="30"/>
      <c r="F14" s="30"/>
      <c r="G14" s="30"/>
      <c r="H14" s="30"/>
      <c r="I14" s="30"/>
    </row>
    <row r="15" spans="1:9" ht="18.75" customHeight="1" x14ac:dyDescent="0.25">
      <c r="A15" s="40" t="s">
        <v>20</v>
      </c>
      <c r="B15" s="38" t="s">
        <v>16</v>
      </c>
      <c r="C15" s="38" t="s">
        <v>14</v>
      </c>
      <c r="D15" s="6" t="s">
        <v>4</v>
      </c>
      <c r="E15" s="18">
        <f>F15+G15+I15</f>
        <v>4038200</v>
      </c>
      <c r="F15" s="11">
        <f>SUM(F16:F21)</f>
        <v>0</v>
      </c>
      <c r="G15" s="11">
        <f>SUM(G16:G21)</f>
        <v>3413300</v>
      </c>
      <c r="H15" s="11">
        <f>SUM(H16:H21)</f>
        <v>0</v>
      </c>
      <c r="I15" s="11">
        <f t="shared" ref="I15" si="0">SUM(I16:I21)</f>
        <v>624900</v>
      </c>
    </row>
    <row r="16" spans="1:9" ht="18.75" customHeight="1" x14ac:dyDescent="0.25">
      <c r="A16" s="41"/>
      <c r="B16" s="38"/>
      <c r="C16" s="38"/>
      <c r="D16" s="5">
        <v>2019</v>
      </c>
      <c r="E16" s="17">
        <f>F16+G16+I16</f>
        <v>4038200</v>
      </c>
      <c r="F16" s="12">
        <v>0</v>
      </c>
      <c r="G16" s="12">
        <v>3413300</v>
      </c>
      <c r="H16" s="12">
        <v>0</v>
      </c>
      <c r="I16" s="13">
        <v>624900</v>
      </c>
    </row>
    <row r="17" spans="1:9" ht="18.75" customHeight="1" x14ac:dyDescent="0.25">
      <c r="A17" s="41"/>
      <c r="B17" s="38"/>
      <c r="C17" s="38"/>
      <c r="D17" s="5">
        <v>2020</v>
      </c>
      <c r="E17" s="17">
        <f t="shared" ref="E17:E42" si="1">F17+G17+I17</f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ht="18.75" customHeight="1" x14ac:dyDescent="0.25">
      <c r="A18" s="41"/>
      <c r="B18" s="38"/>
      <c r="C18" s="38"/>
      <c r="D18" s="5">
        <v>2021</v>
      </c>
      <c r="E18" s="17">
        <f t="shared" si="1"/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8.75" customHeight="1" x14ac:dyDescent="0.25">
      <c r="A19" s="41"/>
      <c r="B19" s="38"/>
      <c r="C19" s="38"/>
      <c r="D19" s="5">
        <v>2022</v>
      </c>
      <c r="E19" s="17">
        <f t="shared" si="1"/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18.75" customHeight="1" x14ac:dyDescent="0.25">
      <c r="A20" s="41"/>
      <c r="B20" s="38"/>
      <c r="C20" s="38"/>
      <c r="D20" s="5">
        <v>2023</v>
      </c>
      <c r="E20" s="17">
        <f t="shared" si="1"/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ht="18.75" customHeight="1" x14ac:dyDescent="0.25">
      <c r="A21" s="41"/>
      <c r="B21" s="38"/>
      <c r="C21" s="38"/>
      <c r="D21" s="5">
        <v>2024</v>
      </c>
      <c r="E21" s="17">
        <f t="shared" si="1"/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ht="18" customHeight="1" x14ac:dyDescent="0.25">
      <c r="A22" s="41"/>
      <c r="B22" s="38"/>
      <c r="C22" s="38" t="s">
        <v>10</v>
      </c>
      <c r="D22" s="6" t="s">
        <v>4</v>
      </c>
      <c r="E22" s="18">
        <f t="shared" si="1"/>
        <v>31359983.82</v>
      </c>
      <c r="F22" s="11">
        <f>SUM(F23:F28)</f>
        <v>0</v>
      </c>
      <c r="G22" s="11">
        <f t="shared" ref="G22:I22" si="2">SUM(G23:G28)</f>
        <v>27324200</v>
      </c>
      <c r="H22" s="11">
        <v>0</v>
      </c>
      <c r="I22" s="11">
        <f t="shared" si="2"/>
        <v>4035783.82</v>
      </c>
    </row>
    <row r="23" spans="1:9" ht="18" customHeight="1" x14ac:dyDescent="0.25">
      <c r="A23" s="41"/>
      <c r="B23" s="38"/>
      <c r="C23" s="38"/>
      <c r="D23" s="5">
        <v>2019</v>
      </c>
      <c r="E23" s="17">
        <f t="shared" si="1"/>
        <v>12259800</v>
      </c>
      <c r="F23" s="12">
        <v>0</v>
      </c>
      <c r="G23" s="14">
        <v>10666000</v>
      </c>
      <c r="H23" s="14">
        <v>0</v>
      </c>
      <c r="I23" s="12">
        <v>1593800</v>
      </c>
    </row>
    <row r="24" spans="1:9" ht="18" customHeight="1" x14ac:dyDescent="0.25">
      <c r="A24" s="41"/>
      <c r="B24" s="38"/>
      <c r="C24" s="38"/>
      <c r="D24" s="5">
        <v>2020</v>
      </c>
      <c r="E24" s="17">
        <f t="shared" si="1"/>
        <v>19100183.82</v>
      </c>
      <c r="F24" s="12">
        <v>0</v>
      </c>
      <c r="G24" s="14">
        <v>16658200</v>
      </c>
      <c r="H24" s="14">
        <v>0</v>
      </c>
      <c r="I24" s="12">
        <v>2441983.8199999998</v>
      </c>
    </row>
    <row r="25" spans="1:9" ht="18" customHeight="1" x14ac:dyDescent="0.25">
      <c r="A25" s="41"/>
      <c r="B25" s="38"/>
      <c r="C25" s="38"/>
      <c r="D25" s="5">
        <v>2021</v>
      </c>
      <c r="E25" s="17">
        <f t="shared" si="1"/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8" customHeight="1" x14ac:dyDescent="0.25">
      <c r="A26" s="41"/>
      <c r="B26" s="38"/>
      <c r="C26" s="38"/>
      <c r="D26" s="5">
        <v>2022</v>
      </c>
      <c r="E26" s="17">
        <f t="shared" si="1"/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8" customHeight="1" x14ac:dyDescent="0.25">
      <c r="A27" s="41"/>
      <c r="B27" s="38"/>
      <c r="C27" s="38"/>
      <c r="D27" s="5">
        <v>2023</v>
      </c>
      <c r="E27" s="17">
        <f t="shared" si="1"/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8" customHeight="1" x14ac:dyDescent="0.25">
      <c r="A28" s="42"/>
      <c r="B28" s="38"/>
      <c r="C28" s="38"/>
      <c r="D28" s="5">
        <v>2024</v>
      </c>
      <c r="E28" s="17">
        <f t="shared" si="1"/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24" customHeight="1" x14ac:dyDescent="0.25">
      <c r="A29" s="43" t="s">
        <v>21</v>
      </c>
      <c r="B29" s="38" t="s">
        <v>15</v>
      </c>
      <c r="C29" s="38" t="s">
        <v>17</v>
      </c>
      <c r="D29" s="6" t="s">
        <v>4</v>
      </c>
      <c r="E29" s="18">
        <f t="shared" si="1"/>
        <v>555613.11</v>
      </c>
      <c r="F29" s="11">
        <f>SUM(F30:F35)</f>
        <v>278052.33999999997</v>
      </c>
      <c r="G29" s="11">
        <f t="shared" ref="G29:I29" si="3">SUM(G30:G35)</f>
        <v>221122.77</v>
      </c>
      <c r="H29" s="11">
        <v>0</v>
      </c>
      <c r="I29" s="11">
        <f t="shared" si="3"/>
        <v>56438</v>
      </c>
    </row>
    <row r="30" spans="1:9" ht="24" customHeight="1" x14ac:dyDescent="0.25">
      <c r="A30" s="43"/>
      <c r="B30" s="38"/>
      <c r="C30" s="38"/>
      <c r="D30" s="5">
        <v>2019</v>
      </c>
      <c r="E30" s="17">
        <f t="shared" si="1"/>
        <v>75661</v>
      </c>
      <c r="F30" s="12">
        <v>7201.23</v>
      </c>
      <c r="G30" s="13">
        <v>58623.77</v>
      </c>
      <c r="H30" s="13">
        <v>0</v>
      </c>
      <c r="I30" s="13">
        <v>9836</v>
      </c>
    </row>
    <row r="31" spans="1:9" ht="24" customHeight="1" x14ac:dyDescent="0.25">
      <c r="A31" s="43"/>
      <c r="B31" s="38"/>
      <c r="C31" s="38"/>
      <c r="D31" s="5">
        <v>2020</v>
      </c>
      <c r="E31" s="17">
        <f t="shared" si="1"/>
        <v>17854</v>
      </c>
      <c r="F31" s="12">
        <v>0</v>
      </c>
      <c r="G31" s="14">
        <v>15800</v>
      </c>
      <c r="H31" s="14">
        <v>0</v>
      </c>
      <c r="I31" s="15">
        <v>2054</v>
      </c>
    </row>
    <row r="32" spans="1:9" ht="24" customHeight="1" x14ac:dyDescent="0.25">
      <c r="A32" s="43"/>
      <c r="B32" s="38"/>
      <c r="C32" s="38"/>
      <c r="D32" s="5">
        <v>2021</v>
      </c>
      <c r="E32" s="17">
        <f t="shared" si="1"/>
        <v>406050.11</v>
      </c>
      <c r="F32" s="12">
        <v>270851.11</v>
      </c>
      <c r="G32" s="12">
        <v>97099</v>
      </c>
      <c r="H32" s="12">
        <v>0</v>
      </c>
      <c r="I32" s="15">
        <v>38100</v>
      </c>
    </row>
    <row r="33" spans="1:9" ht="24" customHeight="1" x14ac:dyDescent="0.25">
      <c r="A33" s="43"/>
      <c r="B33" s="38"/>
      <c r="C33" s="38"/>
      <c r="D33" s="5">
        <v>2022</v>
      </c>
      <c r="E33" s="17">
        <f t="shared" si="1"/>
        <v>28363</v>
      </c>
      <c r="F33" s="12">
        <v>0</v>
      </c>
      <c r="G33" s="12">
        <v>25100</v>
      </c>
      <c r="H33" s="12">
        <v>0</v>
      </c>
      <c r="I33" s="15">
        <f t="shared" ref="I33:I34" si="4">G33/100*13</f>
        <v>3263</v>
      </c>
    </row>
    <row r="34" spans="1:9" ht="24" customHeight="1" x14ac:dyDescent="0.25">
      <c r="A34" s="43"/>
      <c r="B34" s="38"/>
      <c r="C34" s="38"/>
      <c r="D34" s="5">
        <v>2023</v>
      </c>
      <c r="E34" s="17">
        <f t="shared" si="1"/>
        <v>27685</v>
      </c>
      <c r="F34" s="12">
        <v>0</v>
      </c>
      <c r="G34" s="12">
        <v>24500</v>
      </c>
      <c r="H34" s="12">
        <v>0</v>
      </c>
      <c r="I34" s="15">
        <f t="shared" si="4"/>
        <v>3185</v>
      </c>
    </row>
    <row r="35" spans="1:9" ht="21.75" customHeight="1" x14ac:dyDescent="0.25">
      <c r="A35" s="43"/>
      <c r="B35" s="38"/>
      <c r="C35" s="38"/>
      <c r="D35" s="5">
        <v>2024</v>
      </c>
      <c r="E35" s="17">
        <f t="shared" si="1"/>
        <v>0</v>
      </c>
      <c r="F35" s="12">
        <v>0</v>
      </c>
      <c r="G35" s="12">
        <v>0</v>
      </c>
      <c r="H35" s="12">
        <v>0</v>
      </c>
      <c r="I35" s="12">
        <v>0</v>
      </c>
    </row>
    <row r="36" spans="1:9" ht="22.5" customHeight="1" x14ac:dyDescent="0.25">
      <c r="A36" s="43" t="s">
        <v>22</v>
      </c>
      <c r="B36" s="38" t="s">
        <v>30</v>
      </c>
      <c r="C36" s="38" t="s">
        <v>23</v>
      </c>
      <c r="D36" s="6" t="s">
        <v>4</v>
      </c>
      <c r="E36" s="18">
        <f t="shared" si="1"/>
        <v>328700</v>
      </c>
      <c r="F36" s="11">
        <f>SUM(F37:F42)</f>
        <v>233700</v>
      </c>
      <c r="G36" s="11">
        <f t="shared" ref="G36" si="5">SUM(G37:G42)</f>
        <v>62100</v>
      </c>
      <c r="H36" s="11">
        <v>0</v>
      </c>
      <c r="I36" s="11">
        <f t="shared" ref="I36" si="6">SUM(I37:I42)</f>
        <v>32900</v>
      </c>
    </row>
    <row r="37" spans="1:9" ht="22.5" customHeight="1" x14ac:dyDescent="0.25">
      <c r="A37" s="43"/>
      <c r="B37" s="38"/>
      <c r="C37" s="38"/>
      <c r="D37" s="5">
        <v>2019</v>
      </c>
      <c r="E37" s="17">
        <f t="shared" si="1"/>
        <v>0</v>
      </c>
      <c r="F37" s="12">
        <v>0</v>
      </c>
      <c r="G37" s="13">
        <v>0</v>
      </c>
      <c r="H37" s="13">
        <v>0</v>
      </c>
      <c r="I37" s="13">
        <v>0</v>
      </c>
    </row>
    <row r="38" spans="1:9" ht="22.5" customHeight="1" x14ac:dyDescent="0.25">
      <c r="A38" s="43"/>
      <c r="B38" s="38"/>
      <c r="C38" s="38"/>
      <c r="D38" s="5">
        <v>2020</v>
      </c>
      <c r="E38" s="17">
        <f t="shared" si="1"/>
        <v>328700</v>
      </c>
      <c r="F38" s="12">
        <v>233700</v>
      </c>
      <c r="G38" s="14">
        <v>62100</v>
      </c>
      <c r="H38" s="14">
        <v>0</v>
      </c>
      <c r="I38" s="12">
        <v>32900</v>
      </c>
    </row>
    <row r="39" spans="1:9" ht="22.5" customHeight="1" x14ac:dyDescent="0.25">
      <c r="A39" s="43"/>
      <c r="B39" s="38"/>
      <c r="C39" s="38"/>
      <c r="D39" s="5">
        <v>2021</v>
      </c>
      <c r="E39" s="17">
        <f t="shared" si="1"/>
        <v>0</v>
      </c>
      <c r="F39" s="12">
        <v>0</v>
      </c>
      <c r="G39" s="12">
        <v>0</v>
      </c>
      <c r="H39" s="12">
        <v>0</v>
      </c>
      <c r="I39" s="12">
        <v>0</v>
      </c>
    </row>
    <row r="40" spans="1:9" ht="22.5" customHeight="1" x14ac:dyDescent="0.25">
      <c r="A40" s="43"/>
      <c r="B40" s="38"/>
      <c r="C40" s="38"/>
      <c r="D40" s="5">
        <v>2022</v>
      </c>
      <c r="E40" s="17">
        <f t="shared" si="1"/>
        <v>0</v>
      </c>
      <c r="F40" s="12">
        <v>0</v>
      </c>
      <c r="G40" s="12">
        <v>0</v>
      </c>
      <c r="H40" s="12">
        <v>0</v>
      </c>
      <c r="I40" s="12">
        <v>0</v>
      </c>
    </row>
    <row r="41" spans="1:9" ht="22.5" customHeight="1" x14ac:dyDescent="0.25">
      <c r="A41" s="43"/>
      <c r="B41" s="38"/>
      <c r="C41" s="38"/>
      <c r="D41" s="5">
        <v>2023</v>
      </c>
      <c r="E41" s="17">
        <f t="shared" si="1"/>
        <v>0</v>
      </c>
      <c r="F41" s="12">
        <v>0</v>
      </c>
      <c r="G41" s="12">
        <v>0</v>
      </c>
      <c r="H41" s="12">
        <v>0</v>
      </c>
      <c r="I41" s="12">
        <v>0</v>
      </c>
    </row>
    <row r="42" spans="1:9" ht="34.5" customHeight="1" x14ac:dyDescent="0.25">
      <c r="A42" s="43"/>
      <c r="B42" s="38"/>
      <c r="C42" s="38"/>
      <c r="D42" s="5">
        <v>2024</v>
      </c>
      <c r="E42" s="17">
        <f t="shared" si="1"/>
        <v>0</v>
      </c>
      <c r="F42" s="12">
        <v>0</v>
      </c>
      <c r="G42" s="12">
        <v>0</v>
      </c>
      <c r="H42" s="12">
        <v>0</v>
      </c>
      <c r="I42" s="12">
        <v>0</v>
      </c>
    </row>
    <row r="43" spans="1:9" ht="37.5" customHeight="1" x14ac:dyDescent="0.25">
      <c r="A43" s="43" t="s">
        <v>28</v>
      </c>
      <c r="B43" s="38" t="s">
        <v>29</v>
      </c>
      <c r="C43" s="38" t="s">
        <v>27</v>
      </c>
      <c r="D43" s="6" t="s">
        <v>4</v>
      </c>
      <c r="E43" s="18">
        <f t="shared" ref="E43:E49" si="7">F43+G43+I43</f>
        <v>2000000</v>
      </c>
      <c r="F43" s="11">
        <f>SUM(F44:F49)</f>
        <v>0</v>
      </c>
      <c r="G43" s="11">
        <f t="shared" ref="G43:I43" si="8">SUM(G44:G49)</f>
        <v>2000000</v>
      </c>
      <c r="H43" s="11">
        <v>0</v>
      </c>
      <c r="I43" s="11">
        <f t="shared" si="8"/>
        <v>0</v>
      </c>
    </row>
    <row r="44" spans="1:9" ht="34.5" customHeight="1" x14ac:dyDescent="0.25">
      <c r="A44" s="43"/>
      <c r="B44" s="38"/>
      <c r="C44" s="38"/>
      <c r="D44" s="16">
        <v>2019</v>
      </c>
      <c r="E44" s="17">
        <f t="shared" si="7"/>
        <v>0</v>
      </c>
      <c r="F44" s="12">
        <v>0</v>
      </c>
      <c r="G44" s="13">
        <v>0</v>
      </c>
      <c r="H44" s="13">
        <v>0</v>
      </c>
      <c r="I44" s="13">
        <v>0</v>
      </c>
    </row>
    <row r="45" spans="1:9" ht="22.5" customHeight="1" x14ac:dyDescent="0.25">
      <c r="A45" s="43"/>
      <c r="B45" s="38"/>
      <c r="C45" s="38"/>
      <c r="D45" s="16">
        <v>2020</v>
      </c>
      <c r="E45" s="17">
        <f t="shared" si="7"/>
        <v>2000000</v>
      </c>
      <c r="F45" s="12">
        <v>0</v>
      </c>
      <c r="G45" s="14">
        <v>2000000</v>
      </c>
      <c r="H45" s="14">
        <v>0</v>
      </c>
      <c r="I45" s="12">
        <v>0</v>
      </c>
    </row>
    <row r="46" spans="1:9" ht="22.5" customHeight="1" x14ac:dyDescent="0.25">
      <c r="A46" s="43"/>
      <c r="B46" s="38"/>
      <c r="C46" s="38"/>
      <c r="D46" s="16">
        <v>2021</v>
      </c>
      <c r="E46" s="17">
        <f t="shared" si="7"/>
        <v>0</v>
      </c>
      <c r="F46" s="12">
        <v>0</v>
      </c>
      <c r="G46" s="12">
        <v>0</v>
      </c>
      <c r="H46" s="12">
        <v>0</v>
      </c>
      <c r="I46" s="12">
        <v>0</v>
      </c>
    </row>
    <row r="47" spans="1:9" ht="22.5" customHeight="1" x14ac:dyDescent="0.25">
      <c r="A47" s="43"/>
      <c r="B47" s="38"/>
      <c r="C47" s="38"/>
      <c r="D47" s="16">
        <v>2022</v>
      </c>
      <c r="E47" s="17">
        <f t="shared" si="7"/>
        <v>0</v>
      </c>
      <c r="F47" s="12">
        <v>0</v>
      </c>
      <c r="G47" s="12">
        <v>0</v>
      </c>
      <c r="H47" s="12">
        <v>0</v>
      </c>
      <c r="I47" s="12">
        <v>0</v>
      </c>
    </row>
    <row r="48" spans="1:9" ht="22.5" customHeight="1" x14ac:dyDescent="0.25">
      <c r="A48" s="43"/>
      <c r="B48" s="38"/>
      <c r="C48" s="38"/>
      <c r="D48" s="16">
        <v>2023</v>
      </c>
      <c r="E48" s="17">
        <f t="shared" si="7"/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34.5" customHeight="1" x14ac:dyDescent="0.25">
      <c r="A49" s="43"/>
      <c r="B49" s="38"/>
      <c r="C49" s="38"/>
      <c r="D49" s="16">
        <v>2024</v>
      </c>
      <c r="E49" s="17">
        <f t="shared" si="7"/>
        <v>0</v>
      </c>
      <c r="F49" s="12">
        <v>0</v>
      </c>
      <c r="G49" s="12">
        <v>0</v>
      </c>
      <c r="H49" s="12">
        <v>0</v>
      </c>
      <c r="I49" s="12">
        <v>0</v>
      </c>
    </row>
    <row r="50" spans="1:9" ht="37.5" customHeight="1" x14ac:dyDescent="0.25">
      <c r="A50" s="50"/>
      <c r="B50" s="48"/>
      <c r="C50" s="38" t="s">
        <v>31</v>
      </c>
      <c r="D50" s="6" t="s">
        <v>4</v>
      </c>
      <c r="E50" s="18">
        <f>F50+G50+I50</f>
        <v>10000000</v>
      </c>
      <c r="F50" s="11">
        <f>SUM(F51:F56)</f>
        <v>10000000</v>
      </c>
      <c r="G50" s="11">
        <f t="shared" ref="G50:I50" si="9">SUM(G51:G56)</f>
        <v>0</v>
      </c>
      <c r="H50" s="11">
        <v>0</v>
      </c>
      <c r="I50" s="11">
        <f t="shared" si="9"/>
        <v>0</v>
      </c>
    </row>
    <row r="51" spans="1:9" ht="24" customHeight="1" x14ac:dyDescent="0.25">
      <c r="A51" s="50"/>
      <c r="B51" s="48"/>
      <c r="C51" s="38"/>
      <c r="D51" s="21">
        <v>2019</v>
      </c>
      <c r="E51" s="17">
        <f>F51+G51+I51</f>
        <v>0</v>
      </c>
      <c r="F51" s="12">
        <v>0</v>
      </c>
      <c r="G51" s="13">
        <v>0</v>
      </c>
      <c r="H51" s="13">
        <v>0</v>
      </c>
      <c r="I51" s="13">
        <v>0</v>
      </c>
    </row>
    <row r="52" spans="1:9" ht="23.25" customHeight="1" x14ac:dyDescent="0.25">
      <c r="A52" s="50"/>
      <c r="B52" s="48"/>
      <c r="C52" s="38"/>
      <c r="D52" s="21">
        <v>2020</v>
      </c>
      <c r="E52" s="17">
        <f t="shared" ref="E52:E56" si="10">F52+G52+I52</f>
        <v>0</v>
      </c>
      <c r="F52" s="12">
        <v>0</v>
      </c>
      <c r="G52" s="14">
        <v>0</v>
      </c>
      <c r="H52" s="14">
        <v>0</v>
      </c>
      <c r="I52" s="12">
        <v>0</v>
      </c>
    </row>
    <row r="53" spans="1:9" ht="22.5" customHeight="1" x14ac:dyDescent="0.25">
      <c r="A53" s="50"/>
      <c r="B53" s="48"/>
      <c r="C53" s="38"/>
      <c r="D53" s="21">
        <v>2021</v>
      </c>
      <c r="E53" s="17">
        <f t="shared" si="10"/>
        <v>10000000</v>
      </c>
      <c r="F53" s="12">
        <v>10000000</v>
      </c>
      <c r="G53" s="12">
        <v>0</v>
      </c>
      <c r="H53" s="12">
        <v>0</v>
      </c>
      <c r="I53" s="12">
        <v>0</v>
      </c>
    </row>
    <row r="54" spans="1:9" ht="22.5" customHeight="1" x14ac:dyDescent="0.25">
      <c r="A54" s="50"/>
      <c r="B54" s="48"/>
      <c r="C54" s="38"/>
      <c r="D54" s="21">
        <v>2022</v>
      </c>
      <c r="E54" s="17">
        <f t="shared" si="10"/>
        <v>0</v>
      </c>
      <c r="F54" s="12">
        <v>0</v>
      </c>
      <c r="G54" s="12">
        <v>0</v>
      </c>
      <c r="H54" s="12">
        <v>0</v>
      </c>
      <c r="I54" s="12">
        <v>0</v>
      </c>
    </row>
    <row r="55" spans="1:9" ht="22.5" customHeight="1" x14ac:dyDescent="0.25">
      <c r="A55" s="50"/>
      <c r="B55" s="48"/>
      <c r="C55" s="38"/>
      <c r="D55" s="21">
        <v>2023</v>
      </c>
      <c r="E55" s="17">
        <f t="shared" si="10"/>
        <v>0</v>
      </c>
      <c r="F55" s="12">
        <v>0</v>
      </c>
      <c r="G55" s="12">
        <v>0</v>
      </c>
      <c r="H55" s="12">
        <v>0</v>
      </c>
      <c r="I55" s="12">
        <v>0</v>
      </c>
    </row>
    <row r="56" spans="1:9" ht="38.25" customHeight="1" x14ac:dyDescent="0.25">
      <c r="A56" s="37"/>
      <c r="B56" s="49"/>
      <c r="C56" s="38"/>
      <c r="D56" s="21">
        <v>2024</v>
      </c>
      <c r="E56" s="17">
        <f t="shared" si="10"/>
        <v>0</v>
      </c>
      <c r="F56" s="12">
        <v>0</v>
      </c>
      <c r="G56" s="12">
        <v>0</v>
      </c>
      <c r="H56" s="12">
        <v>0</v>
      </c>
      <c r="I56" s="12">
        <v>0</v>
      </c>
    </row>
    <row r="57" spans="1:9" ht="37.5" customHeight="1" x14ac:dyDescent="0.25">
      <c r="A57" s="43" t="s">
        <v>32</v>
      </c>
      <c r="B57" s="44" t="s">
        <v>35</v>
      </c>
      <c r="C57" s="38" t="s">
        <v>33</v>
      </c>
      <c r="D57" s="6" t="s">
        <v>4</v>
      </c>
      <c r="E57" s="18">
        <f t="shared" ref="E57:E63" si="11">F57+G57+I57</f>
        <v>1000000</v>
      </c>
      <c r="F57" s="11">
        <f>SUM(F58:F63)</f>
        <v>1000000</v>
      </c>
      <c r="G57" s="11">
        <f t="shared" ref="G57:I57" si="12">SUM(G58:G63)</f>
        <v>0</v>
      </c>
      <c r="H57" s="11">
        <v>0</v>
      </c>
      <c r="I57" s="11">
        <f t="shared" si="12"/>
        <v>0</v>
      </c>
    </row>
    <row r="58" spans="1:9" ht="17.25" customHeight="1" x14ac:dyDescent="0.25">
      <c r="A58" s="43"/>
      <c r="B58" s="44"/>
      <c r="C58" s="38"/>
      <c r="D58" s="21">
        <v>2019</v>
      </c>
      <c r="E58" s="17">
        <f t="shared" si="11"/>
        <v>0</v>
      </c>
      <c r="F58" s="12">
        <v>0</v>
      </c>
      <c r="G58" s="13">
        <v>0</v>
      </c>
      <c r="H58" s="13">
        <v>0</v>
      </c>
      <c r="I58" s="13">
        <v>0</v>
      </c>
    </row>
    <row r="59" spans="1:9" ht="22.5" customHeight="1" x14ac:dyDescent="0.25">
      <c r="A59" s="43"/>
      <c r="B59" s="44"/>
      <c r="C59" s="38"/>
      <c r="D59" s="21">
        <v>2020</v>
      </c>
      <c r="E59" s="17">
        <f t="shared" si="11"/>
        <v>0</v>
      </c>
      <c r="F59" s="12">
        <v>0</v>
      </c>
      <c r="G59" s="14">
        <v>0</v>
      </c>
      <c r="H59" s="14">
        <v>0</v>
      </c>
      <c r="I59" s="12">
        <v>0</v>
      </c>
    </row>
    <row r="60" spans="1:9" ht="22.5" customHeight="1" x14ac:dyDescent="0.25">
      <c r="A60" s="43"/>
      <c r="B60" s="44"/>
      <c r="C60" s="38"/>
      <c r="D60" s="21">
        <v>2021</v>
      </c>
      <c r="E60" s="17">
        <f t="shared" si="11"/>
        <v>1000000</v>
      </c>
      <c r="F60" s="12">
        <v>1000000</v>
      </c>
      <c r="G60" s="12">
        <v>0</v>
      </c>
      <c r="H60" s="12">
        <v>0</v>
      </c>
      <c r="I60" s="12">
        <v>0</v>
      </c>
    </row>
    <row r="61" spans="1:9" ht="22.5" customHeight="1" x14ac:dyDescent="0.25">
      <c r="A61" s="43"/>
      <c r="B61" s="44"/>
      <c r="C61" s="38"/>
      <c r="D61" s="21">
        <v>2022</v>
      </c>
      <c r="E61" s="17">
        <f t="shared" si="11"/>
        <v>0</v>
      </c>
      <c r="F61" s="12">
        <v>0</v>
      </c>
      <c r="G61" s="12">
        <v>0</v>
      </c>
      <c r="H61" s="12">
        <v>0</v>
      </c>
      <c r="I61" s="12">
        <v>0</v>
      </c>
    </row>
    <row r="62" spans="1:9" ht="22.5" customHeight="1" x14ac:dyDescent="0.25">
      <c r="A62" s="43"/>
      <c r="B62" s="44"/>
      <c r="C62" s="38"/>
      <c r="D62" s="21">
        <v>2023</v>
      </c>
      <c r="E62" s="17">
        <f t="shared" si="11"/>
        <v>0</v>
      </c>
      <c r="F62" s="12">
        <v>0</v>
      </c>
      <c r="G62" s="12">
        <v>0</v>
      </c>
      <c r="H62" s="12">
        <v>0</v>
      </c>
      <c r="I62" s="12">
        <v>0</v>
      </c>
    </row>
    <row r="63" spans="1:9" ht="52.5" customHeight="1" x14ac:dyDescent="0.25">
      <c r="A63" s="43"/>
      <c r="B63" s="44"/>
      <c r="C63" s="38"/>
      <c r="D63" s="21">
        <v>2024</v>
      </c>
      <c r="E63" s="17">
        <f t="shared" si="11"/>
        <v>0</v>
      </c>
      <c r="F63" s="12">
        <v>0</v>
      </c>
      <c r="G63" s="12">
        <v>0</v>
      </c>
      <c r="H63" s="12">
        <v>0</v>
      </c>
      <c r="I63" s="12">
        <v>0</v>
      </c>
    </row>
    <row r="64" spans="1:9" x14ac:dyDescent="0.25">
      <c r="A64" s="45" t="s">
        <v>5</v>
      </c>
      <c r="B64" s="45"/>
      <c r="C64" s="45"/>
      <c r="D64" s="6" t="s">
        <v>4</v>
      </c>
      <c r="E64" s="18">
        <f>F64+G64+I64</f>
        <v>49282496.93</v>
      </c>
      <c r="F64" s="11">
        <f>SUM(F65:F70)</f>
        <v>11511752.34</v>
      </c>
      <c r="G64" s="11">
        <f t="shared" ref="G64:I64" si="13">SUM(G65:G70)</f>
        <v>33020722.77</v>
      </c>
      <c r="H64" s="11">
        <v>0</v>
      </c>
      <c r="I64" s="11">
        <f t="shared" si="13"/>
        <v>4750021.82</v>
      </c>
    </row>
    <row r="65" spans="1:9" x14ac:dyDescent="0.25">
      <c r="A65" s="45"/>
      <c r="B65" s="45"/>
      <c r="C65" s="45"/>
      <c r="D65" s="5">
        <v>2019</v>
      </c>
      <c r="E65" s="17">
        <f>F65+G65+I65</f>
        <v>16373661</v>
      </c>
      <c r="F65" s="12">
        <f>F16+F23+F30+F37+F44+F51+F58</f>
        <v>7201.23</v>
      </c>
      <c r="G65" s="12">
        <f>G16+G23+G30+G37+G44+G51+G58</f>
        <v>14137923.77</v>
      </c>
      <c r="H65" s="12">
        <v>0</v>
      </c>
      <c r="I65" s="12">
        <f>I16+I23+I30+I37+I44+I51+I58</f>
        <v>2228536</v>
      </c>
    </row>
    <row r="66" spans="1:9" x14ac:dyDescent="0.25">
      <c r="A66" s="45"/>
      <c r="B66" s="45"/>
      <c r="C66" s="45"/>
      <c r="D66" s="5">
        <v>2020</v>
      </c>
      <c r="E66" s="17">
        <f t="shared" ref="E66:E70" si="14">F66+G66+I66</f>
        <v>21446737.82</v>
      </c>
      <c r="F66" s="12">
        <f>F17+F24+F31+F38+F45</f>
        <v>233700</v>
      </c>
      <c r="G66" s="12">
        <f>G17+G24+G31+G38+G45</f>
        <v>18736100</v>
      </c>
      <c r="H66" s="12">
        <v>0</v>
      </c>
      <c r="I66" s="12">
        <f>I17+I24+I31+I38+I45</f>
        <v>2476937.8199999998</v>
      </c>
    </row>
    <row r="67" spans="1:9" x14ac:dyDescent="0.25">
      <c r="A67" s="45"/>
      <c r="B67" s="45"/>
      <c r="C67" s="45"/>
      <c r="D67" s="9">
        <v>2021</v>
      </c>
      <c r="E67" s="17">
        <f t="shared" si="14"/>
        <v>11406050.109999999</v>
      </c>
      <c r="F67" s="12">
        <f>F18+F25+F32+F39+F46+F53+F60</f>
        <v>11270851.109999999</v>
      </c>
      <c r="G67" s="12">
        <f>G18+G25+G32+G39+G46+G53+G60</f>
        <v>97099</v>
      </c>
      <c r="H67" s="12">
        <v>0</v>
      </c>
      <c r="I67" s="12">
        <f>I18+I25+I32+I39+I46+I53+I60</f>
        <v>38100</v>
      </c>
    </row>
    <row r="68" spans="1:9" x14ac:dyDescent="0.25">
      <c r="A68" s="45"/>
      <c r="B68" s="45"/>
      <c r="C68" s="45"/>
      <c r="D68" s="9">
        <v>2022</v>
      </c>
      <c r="E68" s="17">
        <f t="shared" si="14"/>
        <v>28363</v>
      </c>
      <c r="F68" s="12">
        <f t="shared" ref="F68:G70" si="15">F19+F26+F33+F40+F47</f>
        <v>0</v>
      </c>
      <c r="G68" s="12">
        <f t="shared" si="15"/>
        <v>25100</v>
      </c>
      <c r="H68" s="12">
        <v>0</v>
      </c>
      <c r="I68" s="12">
        <f>I19+I26+I33+I40+I47</f>
        <v>3263</v>
      </c>
    </row>
    <row r="69" spans="1:9" x14ac:dyDescent="0.25">
      <c r="A69" s="45"/>
      <c r="B69" s="45"/>
      <c r="C69" s="45"/>
      <c r="D69" s="5">
        <v>2023</v>
      </c>
      <c r="E69" s="17">
        <f t="shared" si="14"/>
        <v>27685</v>
      </c>
      <c r="F69" s="12">
        <f t="shared" si="15"/>
        <v>0</v>
      </c>
      <c r="G69" s="12">
        <f t="shared" si="15"/>
        <v>24500</v>
      </c>
      <c r="H69" s="12">
        <v>0</v>
      </c>
      <c r="I69" s="12">
        <f>I20+I27+I34+I41+I48</f>
        <v>3185</v>
      </c>
    </row>
    <row r="70" spans="1:9" x14ac:dyDescent="0.25">
      <c r="A70" s="45"/>
      <c r="B70" s="45"/>
      <c r="C70" s="45"/>
      <c r="D70" s="5">
        <v>2024</v>
      </c>
      <c r="E70" s="17">
        <f t="shared" si="14"/>
        <v>0</v>
      </c>
      <c r="F70" s="12">
        <f t="shared" si="15"/>
        <v>0</v>
      </c>
      <c r="G70" s="12">
        <f t="shared" si="15"/>
        <v>0</v>
      </c>
      <c r="H70" s="12">
        <v>0</v>
      </c>
      <c r="I70" s="12">
        <f>I21+I28+I35+I42+I49</f>
        <v>0</v>
      </c>
    </row>
    <row r="71" spans="1:9" ht="25.5" customHeight="1" x14ac:dyDescent="0.25">
      <c r="A71" s="10">
        <v>2</v>
      </c>
      <c r="B71" s="30" t="s">
        <v>8</v>
      </c>
      <c r="C71" s="30"/>
      <c r="D71" s="30"/>
      <c r="E71" s="30"/>
      <c r="F71" s="30"/>
      <c r="G71" s="30"/>
      <c r="H71" s="30"/>
      <c r="I71" s="30"/>
    </row>
    <row r="72" spans="1:9" ht="36" customHeight="1" x14ac:dyDescent="0.25">
      <c r="A72" s="40" t="s">
        <v>24</v>
      </c>
      <c r="B72" s="47" t="s">
        <v>13</v>
      </c>
      <c r="C72" s="38" t="s">
        <v>11</v>
      </c>
      <c r="D72" s="6" t="s">
        <v>4</v>
      </c>
      <c r="E72" s="18">
        <f>F72+G72+I72</f>
        <v>379305.64</v>
      </c>
      <c r="F72" s="11">
        <f>SUM(F73:F78)</f>
        <v>0</v>
      </c>
      <c r="G72" s="11">
        <f t="shared" ref="G72:I72" si="16">SUM(G73:G78)</f>
        <v>309946.19</v>
      </c>
      <c r="H72" s="11">
        <v>0</v>
      </c>
      <c r="I72" s="11">
        <f t="shared" si="16"/>
        <v>69359.45</v>
      </c>
    </row>
    <row r="73" spans="1:9" ht="36" customHeight="1" x14ac:dyDescent="0.25">
      <c r="A73" s="41"/>
      <c r="B73" s="48"/>
      <c r="C73" s="38"/>
      <c r="D73" s="5">
        <v>2019</v>
      </c>
      <c r="E73" s="17">
        <f t="shared" ref="E73:E113" si="17">F73+G73+I73</f>
        <v>379305.64</v>
      </c>
      <c r="F73" s="12">
        <v>0</v>
      </c>
      <c r="G73" s="13">
        <v>309946.19</v>
      </c>
      <c r="H73" s="13">
        <v>0</v>
      </c>
      <c r="I73" s="13">
        <v>69359.45</v>
      </c>
    </row>
    <row r="74" spans="1:9" ht="36" customHeight="1" x14ac:dyDescent="0.25">
      <c r="A74" s="41"/>
      <c r="B74" s="48"/>
      <c r="C74" s="38"/>
      <c r="D74" s="5">
        <v>2020</v>
      </c>
      <c r="E74" s="17">
        <f t="shared" si="17"/>
        <v>0</v>
      </c>
      <c r="F74" s="12">
        <v>0</v>
      </c>
      <c r="G74" s="12">
        <v>0</v>
      </c>
      <c r="H74" s="12">
        <v>0</v>
      </c>
      <c r="I74" s="12">
        <v>0</v>
      </c>
    </row>
    <row r="75" spans="1:9" ht="36" customHeight="1" x14ac:dyDescent="0.25">
      <c r="A75" s="41"/>
      <c r="B75" s="48"/>
      <c r="C75" s="38"/>
      <c r="D75" s="5">
        <v>2021</v>
      </c>
      <c r="E75" s="17">
        <f t="shared" si="17"/>
        <v>0</v>
      </c>
      <c r="F75" s="12">
        <v>0</v>
      </c>
      <c r="G75" s="12">
        <v>0</v>
      </c>
      <c r="H75" s="12">
        <v>0</v>
      </c>
      <c r="I75" s="12">
        <v>0</v>
      </c>
    </row>
    <row r="76" spans="1:9" ht="36" customHeight="1" x14ac:dyDescent="0.25">
      <c r="A76" s="41"/>
      <c r="B76" s="48"/>
      <c r="C76" s="38"/>
      <c r="D76" s="5">
        <v>2022</v>
      </c>
      <c r="E76" s="17">
        <f t="shared" si="17"/>
        <v>0</v>
      </c>
      <c r="F76" s="12">
        <v>0</v>
      </c>
      <c r="G76" s="12">
        <v>0</v>
      </c>
      <c r="H76" s="12">
        <v>0</v>
      </c>
      <c r="I76" s="12">
        <v>0</v>
      </c>
    </row>
    <row r="77" spans="1:9" ht="36" customHeight="1" x14ac:dyDescent="0.25">
      <c r="A77" s="41"/>
      <c r="B77" s="48"/>
      <c r="C77" s="38"/>
      <c r="D77" s="5">
        <v>2023</v>
      </c>
      <c r="E77" s="17">
        <f t="shared" si="17"/>
        <v>0</v>
      </c>
      <c r="F77" s="12">
        <v>0</v>
      </c>
      <c r="G77" s="12">
        <v>0</v>
      </c>
      <c r="H77" s="12">
        <v>0</v>
      </c>
      <c r="I77" s="12">
        <v>0</v>
      </c>
    </row>
    <row r="78" spans="1:9" ht="36" customHeight="1" x14ac:dyDescent="0.25">
      <c r="A78" s="41"/>
      <c r="B78" s="48"/>
      <c r="C78" s="38"/>
      <c r="D78" s="5">
        <v>2024</v>
      </c>
      <c r="E78" s="17">
        <f t="shared" si="17"/>
        <v>0</v>
      </c>
      <c r="F78" s="12">
        <v>0</v>
      </c>
      <c r="G78" s="12">
        <v>0</v>
      </c>
      <c r="H78" s="12">
        <v>0</v>
      </c>
      <c r="I78" s="12">
        <v>0</v>
      </c>
    </row>
    <row r="79" spans="1:9" ht="27" customHeight="1" x14ac:dyDescent="0.25">
      <c r="A79" s="41"/>
      <c r="B79" s="48"/>
      <c r="C79" s="38" t="s">
        <v>12</v>
      </c>
      <c r="D79" s="6" t="s">
        <v>4</v>
      </c>
      <c r="E79" s="18">
        <f t="shared" si="17"/>
        <v>1250000</v>
      </c>
      <c r="F79" s="11">
        <f>SUM(F80:F85)</f>
        <v>0</v>
      </c>
      <c r="G79" s="11">
        <f t="shared" ref="G79:I79" si="18">SUM(G80:G85)</f>
        <v>1087499.96</v>
      </c>
      <c r="H79" s="11">
        <v>0</v>
      </c>
      <c r="I79" s="11">
        <f t="shared" si="18"/>
        <v>162500.04</v>
      </c>
    </row>
    <row r="80" spans="1:9" ht="27" customHeight="1" x14ac:dyDescent="0.25">
      <c r="A80" s="41"/>
      <c r="B80" s="48"/>
      <c r="C80" s="38"/>
      <c r="D80" s="5">
        <v>2019</v>
      </c>
      <c r="E80" s="17">
        <f t="shared" si="17"/>
        <v>1250000</v>
      </c>
      <c r="F80" s="12">
        <v>0</v>
      </c>
      <c r="G80" s="13">
        <v>1087499.96</v>
      </c>
      <c r="H80" s="13">
        <v>0</v>
      </c>
      <c r="I80" s="13">
        <f>162500.04</f>
        <v>162500.04</v>
      </c>
    </row>
    <row r="81" spans="1:9" ht="27" customHeight="1" x14ac:dyDescent="0.25">
      <c r="A81" s="41"/>
      <c r="B81" s="48"/>
      <c r="C81" s="38"/>
      <c r="D81" s="5">
        <v>2020</v>
      </c>
      <c r="E81" s="17">
        <f t="shared" si="17"/>
        <v>0</v>
      </c>
      <c r="F81" s="12">
        <v>0</v>
      </c>
      <c r="G81" s="12">
        <v>0</v>
      </c>
      <c r="H81" s="12">
        <v>0</v>
      </c>
      <c r="I81" s="12">
        <v>0</v>
      </c>
    </row>
    <row r="82" spans="1:9" ht="27" customHeight="1" x14ac:dyDescent="0.25">
      <c r="A82" s="41"/>
      <c r="B82" s="48"/>
      <c r="C82" s="38"/>
      <c r="D82" s="5">
        <v>2021</v>
      </c>
      <c r="E82" s="17">
        <f t="shared" ref="E82:E83" si="19">F82+G82+I82</f>
        <v>0</v>
      </c>
      <c r="F82" s="12">
        <v>0</v>
      </c>
      <c r="G82" s="12">
        <v>0</v>
      </c>
      <c r="H82" s="12">
        <v>0</v>
      </c>
      <c r="I82" s="12">
        <v>0</v>
      </c>
    </row>
    <row r="83" spans="1:9" ht="27" customHeight="1" x14ac:dyDescent="0.25">
      <c r="A83" s="41"/>
      <c r="B83" s="48"/>
      <c r="C83" s="38"/>
      <c r="D83" s="5">
        <v>2022</v>
      </c>
      <c r="E83" s="17">
        <f t="shared" si="19"/>
        <v>0</v>
      </c>
      <c r="F83" s="12">
        <v>0</v>
      </c>
      <c r="G83" s="12">
        <v>0</v>
      </c>
      <c r="H83" s="12">
        <v>0</v>
      </c>
      <c r="I83" s="12">
        <v>0</v>
      </c>
    </row>
    <row r="84" spans="1:9" ht="27" customHeight="1" x14ac:dyDescent="0.25">
      <c r="A84" s="41"/>
      <c r="B84" s="48"/>
      <c r="C84" s="38"/>
      <c r="D84" s="5">
        <v>2023</v>
      </c>
      <c r="E84" s="17">
        <f t="shared" si="17"/>
        <v>0</v>
      </c>
      <c r="F84" s="12">
        <v>0</v>
      </c>
      <c r="G84" s="12">
        <v>0</v>
      </c>
      <c r="H84" s="12">
        <v>0</v>
      </c>
      <c r="I84" s="12">
        <v>0</v>
      </c>
    </row>
    <row r="85" spans="1:9" ht="27" customHeight="1" x14ac:dyDescent="0.25">
      <c r="A85" s="41"/>
      <c r="B85" s="48"/>
      <c r="C85" s="38"/>
      <c r="D85" s="5">
        <v>2024</v>
      </c>
      <c r="E85" s="17">
        <f t="shared" si="17"/>
        <v>0</v>
      </c>
      <c r="F85" s="12">
        <v>0</v>
      </c>
      <c r="G85" s="12">
        <v>0</v>
      </c>
      <c r="H85" s="12">
        <v>0</v>
      </c>
      <c r="I85" s="12">
        <v>0</v>
      </c>
    </row>
    <row r="86" spans="1:9" ht="27" customHeight="1" x14ac:dyDescent="0.25">
      <c r="A86" s="41"/>
      <c r="B86" s="48"/>
      <c r="C86" s="38" t="s">
        <v>36</v>
      </c>
      <c r="D86" s="6" t="s">
        <v>4</v>
      </c>
      <c r="E86" s="18">
        <f t="shared" ref="E86:E92" si="20">F86+G86+I86</f>
        <v>943534.69</v>
      </c>
      <c r="F86" s="11">
        <f>SUM(F87:F92)</f>
        <v>0</v>
      </c>
      <c r="G86" s="11">
        <f t="shared" ref="G86:I86" si="21">SUM(G87:G92)</f>
        <v>849181.22</v>
      </c>
      <c r="H86" s="11">
        <v>0</v>
      </c>
      <c r="I86" s="11">
        <f t="shared" si="21"/>
        <v>94353.47</v>
      </c>
    </row>
    <row r="87" spans="1:9" ht="27" customHeight="1" x14ac:dyDescent="0.25">
      <c r="A87" s="41"/>
      <c r="B87" s="48"/>
      <c r="C87" s="38"/>
      <c r="D87" s="21">
        <v>2019</v>
      </c>
      <c r="E87" s="17">
        <f t="shared" si="20"/>
        <v>0</v>
      </c>
      <c r="F87" s="12">
        <v>0</v>
      </c>
      <c r="G87" s="13">
        <v>0</v>
      </c>
      <c r="H87" s="13">
        <v>0</v>
      </c>
      <c r="I87" s="13">
        <v>0</v>
      </c>
    </row>
    <row r="88" spans="1:9" ht="27" customHeight="1" x14ac:dyDescent="0.25">
      <c r="A88" s="41"/>
      <c r="B88" s="48"/>
      <c r="C88" s="38"/>
      <c r="D88" s="21">
        <v>2020</v>
      </c>
      <c r="E88" s="17">
        <f t="shared" si="20"/>
        <v>0</v>
      </c>
      <c r="F88" s="12">
        <v>0</v>
      </c>
      <c r="G88" s="12">
        <v>0</v>
      </c>
      <c r="H88" s="12">
        <v>0</v>
      </c>
      <c r="I88" s="12">
        <v>0</v>
      </c>
    </row>
    <row r="89" spans="1:9" ht="27" customHeight="1" x14ac:dyDescent="0.25">
      <c r="A89" s="41"/>
      <c r="B89" s="48"/>
      <c r="C89" s="38"/>
      <c r="D89" s="21">
        <v>2021</v>
      </c>
      <c r="E89" s="17">
        <f>F89+G89+I89</f>
        <v>943534.69</v>
      </c>
      <c r="F89" s="12">
        <v>0</v>
      </c>
      <c r="G89" s="12">
        <v>849181.22</v>
      </c>
      <c r="H89" s="12">
        <v>0</v>
      </c>
      <c r="I89" s="12">
        <v>94353.47</v>
      </c>
    </row>
    <row r="90" spans="1:9" ht="27" customHeight="1" x14ac:dyDescent="0.25">
      <c r="A90" s="41"/>
      <c r="B90" s="48"/>
      <c r="C90" s="38"/>
      <c r="D90" s="21">
        <v>2022</v>
      </c>
      <c r="E90" s="17">
        <f t="shared" si="20"/>
        <v>0</v>
      </c>
      <c r="F90" s="12">
        <v>0</v>
      </c>
      <c r="G90" s="12">
        <v>0</v>
      </c>
      <c r="H90" s="12">
        <v>0</v>
      </c>
      <c r="I90" s="12">
        <v>0</v>
      </c>
    </row>
    <row r="91" spans="1:9" ht="27" customHeight="1" x14ac:dyDescent="0.25">
      <c r="A91" s="41"/>
      <c r="B91" s="48"/>
      <c r="C91" s="38"/>
      <c r="D91" s="21">
        <v>2023</v>
      </c>
      <c r="E91" s="17">
        <f t="shared" si="20"/>
        <v>0</v>
      </c>
      <c r="F91" s="12">
        <v>0</v>
      </c>
      <c r="G91" s="12">
        <v>0</v>
      </c>
      <c r="H91" s="12">
        <v>0</v>
      </c>
      <c r="I91" s="12">
        <v>0</v>
      </c>
    </row>
    <row r="92" spans="1:9" ht="27" customHeight="1" x14ac:dyDescent="0.25">
      <c r="A92" s="42"/>
      <c r="B92" s="49"/>
      <c r="C92" s="38"/>
      <c r="D92" s="21">
        <v>2024</v>
      </c>
      <c r="E92" s="17">
        <f t="shared" si="20"/>
        <v>0</v>
      </c>
      <c r="F92" s="12">
        <v>0</v>
      </c>
      <c r="G92" s="12">
        <v>0</v>
      </c>
      <c r="H92" s="12">
        <v>0</v>
      </c>
      <c r="I92" s="12">
        <v>0</v>
      </c>
    </row>
    <row r="93" spans="1:9" x14ac:dyDescent="0.25">
      <c r="A93" s="46" t="s">
        <v>5</v>
      </c>
      <c r="B93" s="46"/>
      <c r="C93" s="46"/>
      <c r="D93" s="6" t="s">
        <v>4</v>
      </c>
      <c r="E93" s="18">
        <f t="shared" si="17"/>
        <v>2572840.33</v>
      </c>
      <c r="F93" s="11">
        <f>F73+F80</f>
        <v>0</v>
      </c>
      <c r="G93" s="11">
        <f t="shared" ref="G93:I93" si="22">SUM(G94:G99)</f>
        <v>2246627.37</v>
      </c>
      <c r="H93" s="11">
        <v>0</v>
      </c>
      <c r="I93" s="11">
        <f t="shared" si="22"/>
        <v>326212.95999999996</v>
      </c>
    </row>
    <row r="94" spans="1:9" x14ac:dyDescent="0.25">
      <c r="A94" s="46"/>
      <c r="B94" s="46"/>
      <c r="C94" s="46"/>
      <c r="D94" s="5">
        <v>2019</v>
      </c>
      <c r="E94" s="17">
        <f t="shared" si="17"/>
        <v>1629305.64</v>
      </c>
      <c r="F94" s="12">
        <f>F73+F80</f>
        <v>0</v>
      </c>
      <c r="G94" s="12">
        <f t="shared" ref="G94:I94" si="23">G73+G80</f>
        <v>1397446.15</v>
      </c>
      <c r="H94" s="12">
        <v>0</v>
      </c>
      <c r="I94" s="12">
        <f t="shared" si="23"/>
        <v>231859.49</v>
      </c>
    </row>
    <row r="95" spans="1:9" x14ac:dyDescent="0.25">
      <c r="A95" s="46"/>
      <c r="B95" s="46"/>
      <c r="C95" s="46"/>
      <c r="D95" s="5">
        <v>2020</v>
      </c>
      <c r="E95" s="17">
        <f t="shared" si="17"/>
        <v>0</v>
      </c>
      <c r="F95" s="12">
        <f>F74+F81</f>
        <v>0</v>
      </c>
      <c r="G95" s="12">
        <f>G74+G81</f>
        <v>0</v>
      </c>
      <c r="H95" s="12">
        <v>0</v>
      </c>
      <c r="I95" s="12">
        <f>I74+I81</f>
        <v>0</v>
      </c>
    </row>
    <row r="96" spans="1:9" x14ac:dyDescent="0.25">
      <c r="A96" s="46"/>
      <c r="B96" s="46"/>
      <c r="C96" s="46"/>
      <c r="D96" s="5">
        <v>2021</v>
      </c>
      <c r="E96" s="17">
        <f t="shared" si="17"/>
        <v>943534.69</v>
      </c>
      <c r="F96" s="12">
        <f>F75+F89</f>
        <v>0</v>
      </c>
      <c r="G96" s="12">
        <f>G75+G89+G82</f>
        <v>849181.22</v>
      </c>
      <c r="H96" s="12">
        <v>0</v>
      </c>
      <c r="I96" s="12">
        <f>I75+I89</f>
        <v>94353.47</v>
      </c>
    </row>
    <row r="97" spans="1:9" x14ac:dyDescent="0.25">
      <c r="A97" s="46"/>
      <c r="B97" s="46"/>
      <c r="C97" s="46"/>
      <c r="D97" s="5">
        <v>2022</v>
      </c>
      <c r="E97" s="17">
        <f t="shared" si="17"/>
        <v>0</v>
      </c>
      <c r="F97" s="12">
        <f t="shared" ref="F97:I98" si="24">F76+F83</f>
        <v>0</v>
      </c>
      <c r="G97" s="12">
        <f t="shared" si="24"/>
        <v>0</v>
      </c>
      <c r="H97" s="12">
        <v>0</v>
      </c>
      <c r="I97" s="12">
        <f t="shared" si="24"/>
        <v>0</v>
      </c>
    </row>
    <row r="98" spans="1:9" x14ac:dyDescent="0.25">
      <c r="A98" s="46"/>
      <c r="B98" s="46"/>
      <c r="C98" s="46"/>
      <c r="D98" s="5">
        <v>2023</v>
      </c>
      <c r="E98" s="17">
        <f t="shared" si="17"/>
        <v>0</v>
      </c>
      <c r="F98" s="12">
        <f t="shared" si="24"/>
        <v>0</v>
      </c>
      <c r="G98" s="12">
        <f t="shared" si="24"/>
        <v>0</v>
      </c>
      <c r="H98" s="12">
        <v>0</v>
      </c>
      <c r="I98" s="12">
        <f t="shared" si="24"/>
        <v>0</v>
      </c>
    </row>
    <row r="99" spans="1:9" x14ac:dyDescent="0.25">
      <c r="A99" s="46"/>
      <c r="B99" s="46"/>
      <c r="C99" s="46"/>
      <c r="D99" s="5">
        <v>2024</v>
      </c>
      <c r="E99" s="17">
        <f t="shared" si="17"/>
        <v>0</v>
      </c>
      <c r="F99" s="12">
        <f>F78+F85</f>
        <v>0</v>
      </c>
      <c r="G99" s="12">
        <f>G78+G85</f>
        <v>0</v>
      </c>
      <c r="H99" s="12">
        <v>0</v>
      </c>
      <c r="I99" s="12">
        <v>0</v>
      </c>
    </row>
    <row r="100" spans="1:9" x14ac:dyDescent="0.25">
      <c r="A100" s="39" t="s">
        <v>9</v>
      </c>
      <c r="B100" s="39"/>
      <c r="C100" s="39"/>
      <c r="D100" s="6" t="s">
        <v>4</v>
      </c>
      <c r="E100" s="18">
        <f t="shared" si="17"/>
        <v>51855337.260000005</v>
      </c>
      <c r="F100" s="11">
        <f>F101+F102+F103+F104+F105+F106</f>
        <v>11511752.34</v>
      </c>
      <c r="G100" s="11">
        <f t="shared" ref="G100:I100" si="25">G101+G102+G103+G104+G105+G106</f>
        <v>35267350.140000001</v>
      </c>
      <c r="H100" s="11">
        <v>0</v>
      </c>
      <c r="I100" s="11">
        <f t="shared" si="25"/>
        <v>5076234.78</v>
      </c>
    </row>
    <row r="101" spans="1:9" x14ac:dyDescent="0.25">
      <c r="A101" s="39"/>
      <c r="B101" s="39"/>
      <c r="C101" s="39"/>
      <c r="D101" s="8">
        <v>2019</v>
      </c>
      <c r="E101" s="17">
        <f t="shared" si="17"/>
        <v>18002966.640000001</v>
      </c>
      <c r="F101" s="12">
        <f t="shared" ref="F101:F106" si="26">F65+F94</f>
        <v>7201.23</v>
      </c>
      <c r="G101" s="12">
        <f t="shared" ref="G101:I101" si="27">G65+G94</f>
        <v>15535369.92</v>
      </c>
      <c r="H101" s="12">
        <v>0</v>
      </c>
      <c r="I101" s="12">
        <f t="shared" si="27"/>
        <v>2460395.4900000002</v>
      </c>
    </row>
    <row r="102" spans="1:9" x14ac:dyDescent="0.25">
      <c r="A102" s="39"/>
      <c r="B102" s="39"/>
      <c r="C102" s="39"/>
      <c r="D102" s="8">
        <v>2020</v>
      </c>
      <c r="E102" s="17">
        <f t="shared" si="17"/>
        <v>21446737.82</v>
      </c>
      <c r="F102" s="12">
        <f t="shared" si="26"/>
        <v>233700</v>
      </c>
      <c r="G102" s="12">
        <f t="shared" ref="G102:I106" si="28">G66+G95</f>
        <v>18736100</v>
      </c>
      <c r="H102" s="12">
        <v>0</v>
      </c>
      <c r="I102" s="12">
        <f t="shared" si="28"/>
        <v>2476937.8199999998</v>
      </c>
    </row>
    <row r="103" spans="1:9" x14ac:dyDescent="0.25">
      <c r="A103" s="39"/>
      <c r="B103" s="39"/>
      <c r="C103" s="39"/>
      <c r="D103" s="8">
        <v>2021</v>
      </c>
      <c r="E103" s="17">
        <f t="shared" si="17"/>
        <v>12349584.800000001</v>
      </c>
      <c r="F103" s="12">
        <f t="shared" si="26"/>
        <v>11270851.109999999</v>
      </c>
      <c r="G103" s="12">
        <f t="shared" si="28"/>
        <v>946280.22</v>
      </c>
      <c r="H103" s="12">
        <v>0</v>
      </c>
      <c r="I103" s="12">
        <f t="shared" si="28"/>
        <v>132453.47</v>
      </c>
    </row>
    <row r="104" spans="1:9" x14ac:dyDescent="0.25">
      <c r="A104" s="39"/>
      <c r="B104" s="39"/>
      <c r="C104" s="39"/>
      <c r="D104" s="8">
        <v>2022</v>
      </c>
      <c r="E104" s="17">
        <f t="shared" si="17"/>
        <v>28363</v>
      </c>
      <c r="F104" s="12">
        <f t="shared" si="26"/>
        <v>0</v>
      </c>
      <c r="G104" s="12">
        <f t="shared" si="28"/>
        <v>25100</v>
      </c>
      <c r="H104" s="12">
        <v>0</v>
      </c>
      <c r="I104" s="12">
        <f t="shared" si="28"/>
        <v>3263</v>
      </c>
    </row>
    <row r="105" spans="1:9" x14ac:dyDescent="0.25">
      <c r="A105" s="39"/>
      <c r="B105" s="39"/>
      <c r="C105" s="39"/>
      <c r="D105" s="8">
        <v>2023</v>
      </c>
      <c r="E105" s="17">
        <f t="shared" si="17"/>
        <v>27685</v>
      </c>
      <c r="F105" s="12">
        <f t="shared" si="26"/>
        <v>0</v>
      </c>
      <c r="G105" s="12">
        <f t="shared" si="28"/>
        <v>24500</v>
      </c>
      <c r="H105" s="12">
        <v>0</v>
      </c>
      <c r="I105" s="12">
        <f t="shared" si="28"/>
        <v>3185</v>
      </c>
    </row>
    <row r="106" spans="1:9" x14ac:dyDescent="0.25">
      <c r="A106" s="39"/>
      <c r="B106" s="39"/>
      <c r="C106" s="39"/>
      <c r="D106" s="8">
        <v>2024</v>
      </c>
      <c r="E106" s="17">
        <f t="shared" si="17"/>
        <v>0</v>
      </c>
      <c r="F106" s="12">
        <f t="shared" si="26"/>
        <v>0</v>
      </c>
      <c r="G106" s="12">
        <f t="shared" si="28"/>
        <v>0</v>
      </c>
      <c r="H106" s="12">
        <v>0</v>
      </c>
      <c r="I106" s="12">
        <f t="shared" si="28"/>
        <v>0</v>
      </c>
    </row>
    <row r="107" spans="1:9" x14ac:dyDescent="0.25">
      <c r="A107" s="38" t="s">
        <v>3</v>
      </c>
      <c r="B107" s="38"/>
      <c r="C107" s="38"/>
      <c r="D107" s="6" t="s">
        <v>4</v>
      </c>
      <c r="E107" s="18">
        <f t="shared" si="17"/>
        <v>51855337.260000005</v>
      </c>
      <c r="F107" s="11">
        <f>SUM(F108:F113)</f>
        <v>11511752.34</v>
      </c>
      <c r="G107" s="19">
        <f t="shared" ref="G107:I107" si="29">SUM(G108:G113)</f>
        <v>35267350.140000001</v>
      </c>
      <c r="H107" s="19">
        <v>0</v>
      </c>
      <c r="I107" s="11">
        <f t="shared" si="29"/>
        <v>5076234.78</v>
      </c>
    </row>
    <row r="108" spans="1:9" x14ac:dyDescent="0.25">
      <c r="A108" s="38"/>
      <c r="B108" s="38"/>
      <c r="C108" s="38"/>
      <c r="D108" s="8">
        <v>2019</v>
      </c>
      <c r="E108" s="17">
        <f t="shared" si="17"/>
        <v>18002966.640000001</v>
      </c>
      <c r="F108" s="12">
        <f>F101</f>
        <v>7201.23</v>
      </c>
      <c r="G108" s="20">
        <f>G101</f>
        <v>15535369.92</v>
      </c>
      <c r="H108" s="20">
        <v>0</v>
      </c>
      <c r="I108" s="12">
        <f>I101</f>
        <v>2460395.4900000002</v>
      </c>
    </row>
    <row r="109" spans="1:9" x14ac:dyDescent="0.25">
      <c r="A109" s="38"/>
      <c r="B109" s="38"/>
      <c r="C109" s="38"/>
      <c r="D109" s="8">
        <v>2020</v>
      </c>
      <c r="E109" s="17">
        <f t="shared" si="17"/>
        <v>21446737.82</v>
      </c>
      <c r="F109" s="12">
        <f t="shared" ref="F109:I113" si="30">F102</f>
        <v>233700</v>
      </c>
      <c r="G109" s="20">
        <f t="shared" si="30"/>
        <v>18736100</v>
      </c>
      <c r="H109" s="20">
        <v>0</v>
      </c>
      <c r="I109" s="12">
        <f t="shared" si="30"/>
        <v>2476937.8199999998</v>
      </c>
    </row>
    <row r="110" spans="1:9" x14ac:dyDescent="0.25">
      <c r="A110" s="38"/>
      <c r="B110" s="38"/>
      <c r="C110" s="38"/>
      <c r="D110" s="8">
        <v>2021</v>
      </c>
      <c r="E110" s="17">
        <f t="shared" si="17"/>
        <v>12349584.800000001</v>
      </c>
      <c r="F110" s="12">
        <f t="shared" si="30"/>
        <v>11270851.109999999</v>
      </c>
      <c r="G110" s="20">
        <f t="shared" si="30"/>
        <v>946280.22</v>
      </c>
      <c r="H110" s="20">
        <v>0</v>
      </c>
      <c r="I110" s="12">
        <f t="shared" si="30"/>
        <v>132453.47</v>
      </c>
    </row>
    <row r="111" spans="1:9" x14ac:dyDescent="0.25">
      <c r="A111" s="38"/>
      <c r="B111" s="38"/>
      <c r="C111" s="38"/>
      <c r="D111" s="8">
        <v>2022</v>
      </c>
      <c r="E111" s="17">
        <f t="shared" si="17"/>
        <v>28363</v>
      </c>
      <c r="F111" s="12">
        <f t="shared" si="30"/>
        <v>0</v>
      </c>
      <c r="G111" s="20">
        <f t="shared" si="30"/>
        <v>25100</v>
      </c>
      <c r="H111" s="20">
        <v>0</v>
      </c>
      <c r="I111" s="12">
        <f t="shared" si="30"/>
        <v>3263</v>
      </c>
    </row>
    <row r="112" spans="1:9" x14ac:dyDescent="0.25">
      <c r="A112" s="38"/>
      <c r="B112" s="38"/>
      <c r="C112" s="38"/>
      <c r="D112" s="8">
        <v>2023</v>
      </c>
      <c r="E112" s="17">
        <f t="shared" si="17"/>
        <v>27685</v>
      </c>
      <c r="F112" s="12">
        <f t="shared" si="30"/>
        <v>0</v>
      </c>
      <c r="G112" s="20">
        <f t="shared" si="30"/>
        <v>24500</v>
      </c>
      <c r="H112" s="20">
        <v>0</v>
      </c>
      <c r="I112" s="12">
        <f t="shared" si="30"/>
        <v>3185</v>
      </c>
    </row>
    <row r="113" spans="1:9" x14ac:dyDescent="0.25">
      <c r="A113" s="38"/>
      <c r="B113" s="38"/>
      <c r="C113" s="38"/>
      <c r="D113" s="8">
        <v>2024</v>
      </c>
      <c r="E113" s="17">
        <f t="shared" si="17"/>
        <v>0</v>
      </c>
      <c r="F113" s="12">
        <f t="shared" si="30"/>
        <v>0</v>
      </c>
      <c r="G113" s="20">
        <f t="shared" si="30"/>
        <v>0</v>
      </c>
      <c r="H113" s="20">
        <v>0</v>
      </c>
      <c r="I113" s="12">
        <f t="shared" si="30"/>
        <v>0</v>
      </c>
    </row>
    <row r="115" spans="1:9" s="4" customFormat="1" ht="15.75" x14ac:dyDescent="0.25">
      <c r="A115" s="3"/>
      <c r="B115" s="4" t="s">
        <v>6</v>
      </c>
      <c r="G115" s="4" t="s">
        <v>7</v>
      </c>
    </row>
  </sheetData>
  <mergeCells count="45">
    <mergeCell ref="A107:C113"/>
    <mergeCell ref="B15:B28"/>
    <mergeCell ref="A36:A42"/>
    <mergeCell ref="B36:B42"/>
    <mergeCell ref="C36:C42"/>
    <mergeCell ref="C72:C78"/>
    <mergeCell ref="A64:C70"/>
    <mergeCell ref="B71:I71"/>
    <mergeCell ref="A93:C99"/>
    <mergeCell ref="C86:C92"/>
    <mergeCell ref="B72:B92"/>
    <mergeCell ref="A72:A92"/>
    <mergeCell ref="B50:B56"/>
    <mergeCell ref="A50:A56"/>
    <mergeCell ref="B14:I14"/>
    <mergeCell ref="C15:C21"/>
    <mergeCell ref="C22:C28"/>
    <mergeCell ref="A100:C106"/>
    <mergeCell ref="A15:A28"/>
    <mergeCell ref="C79:C85"/>
    <mergeCell ref="A29:A35"/>
    <mergeCell ref="B29:B35"/>
    <mergeCell ref="C29:C35"/>
    <mergeCell ref="A43:A49"/>
    <mergeCell ref="B43:B49"/>
    <mergeCell ref="C43:C49"/>
    <mergeCell ref="C50:C56"/>
    <mergeCell ref="A57:A63"/>
    <mergeCell ref="B57:B63"/>
    <mergeCell ref="C57:C63"/>
    <mergeCell ref="G1:I1"/>
    <mergeCell ref="G3:I3"/>
    <mergeCell ref="A5:I5"/>
    <mergeCell ref="A12:A13"/>
    <mergeCell ref="C12:C13"/>
    <mergeCell ref="D12:D13"/>
    <mergeCell ref="F12:F13"/>
    <mergeCell ref="G12:G13"/>
    <mergeCell ref="I12:I13"/>
    <mergeCell ref="E12:E13"/>
    <mergeCell ref="F7:I7"/>
    <mergeCell ref="F8:I8"/>
    <mergeCell ref="A10:I10"/>
    <mergeCell ref="B12:B13"/>
    <mergeCell ref="H12:H1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2021-12-21T02:24:05Z</dcterms:modified>
</cp:coreProperties>
</file>