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873-па_20.05.2025\"/>
    </mc:Choice>
  </mc:AlternateContent>
  <xr:revisionPtr revIDLastSave="0" documentId="13_ncr:1_{5B547F8D-5D3D-47CA-A2A9-F967C18345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2" l="1"/>
  <c r="F100" i="2"/>
  <c r="I99" i="2"/>
  <c r="I109" i="2" s="1"/>
  <c r="F88" i="2"/>
  <c r="F99" i="2" s="1"/>
  <c r="F109" i="2" s="1"/>
  <c r="F89" i="2"/>
  <c r="F90" i="2"/>
  <c r="G88" i="2"/>
  <c r="G89" i="2"/>
  <c r="G99" i="2" s="1"/>
  <c r="G109" i="2" s="1"/>
  <c r="G90" i="2"/>
  <c r="G100" i="2" s="1"/>
  <c r="G110" i="2" s="1"/>
  <c r="H89" i="2"/>
  <c r="H100" i="2" s="1"/>
  <c r="H110" i="2" s="1"/>
  <c r="I88" i="2"/>
  <c r="I98" i="2" s="1"/>
  <c r="I89" i="2"/>
  <c r="I90" i="2"/>
  <c r="I100" i="2" s="1"/>
  <c r="I110" i="2" s="1"/>
  <c r="E79" i="2"/>
  <c r="E69" i="2"/>
  <c r="E59" i="2"/>
  <c r="E48" i="2"/>
  <c r="E38" i="2"/>
  <c r="E28" i="2"/>
  <c r="I10" i="2"/>
  <c r="E18" i="2"/>
  <c r="E89" i="2" s="1"/>
  <c r="E99" i="2" s="1"/>
  <c r="E109" i="2" s="1"/>
  <c r="E80" i="2"/>
  <c r="E78" i="2"/>
  <c r="H77" i="2"/>
  <c r="E76" i="2"/>
  <c r="E75" i="2"/>
  <c r="E74" i="2"/>
  <c r="E72" i="2"/>
  <c r="F82" i="2"/>
  <c r="F92" i="2" s="1"/>
  <c r="F102" i="2" s="1"/>
  <c r="G82" i="2"/>
  <c r="G92" i="2" s="1"/>
  <c r="G102" i="2" s="1"/>
  <c r="H82" i="2"/>
  <c r="I82" i="2"/>
  <c r="F83" i="2"/>
  <c r="F93" i="2" s="1"/>
  <c r="F103" i="2" s="1"/>
  <c r="G83" i="2"/>
  <c r="G93" i="2" s="1"/>
  <c r="G103" i="2" s="1"/>
  <c r="H83" i="2"/>
  <c r="H93" i="2" s="1"/>
  <c r="H103" i="2" s="1"/>
  <c r="I83" i="2"/>
  <c r="I93" i="2" s="1"/>
  <c r="I103" i="2" s="1"/>
  <c r="F84" i="2"/>
  <c r="F94" i="2" s="1"/>
  <c r="F104" i="2" s="1"/>
  <c r="G84" i="2"/>
  <c r="G94" i="2" s="1"/>
  <c r="G104" i="2" s="1"/>
  <c r="H84" i="2"/>
  <c r="H94" i="2" s="1"/>
  <c r="H104" i="2" s="1"/>
  <c r="I84" i="2"/>
  <c r="I94" i="2" s="1"/>
  <c r="I104" i="2" s="1"/>
  <c r="E68" i="2"/>
  <c r="E58" i="2"/>
  <c r="E37" i="2"/>
  <c r="E29" i="2"/>
  <c r="E27" i="2"/>
  <c r="H17" i="2"/>
  <c r="E17" i="2" s="1"/>
  <c r="E49" i="2"/>
  <c r="E45" i="2"/>
  <c r="E44" i="2"/>
  <c r="E43" i="2"/>
  <c r="E41" i="2"/>
  <c r="E57" i="2"/>
  <c r="E56" i="2"/>
  <c r="E55" i="2"/>
  <c r="E54" i="2"/>
  <c r="E52" i="2"/>
  <c r="H51" i="2"/>
  <c r="E70" i="2"/>
  <c r="E66" i="2"/>
  <c r="E65" i="2"/>
  <c r="E64" i="2"/>
  <c r="E62" i="2"/>
  <c r="E36" i="2"/>
  <c r="E26" i="2"/>
  <c r="H16" i="2"/>
  <c r="E16" i="2" s="1"/>
  <c r="H88" i="2" l="1"/>
  <c r="H99" i="2" s="1"/>
  <c r="H109" i="2" s="1"/>
  <c r="G87" i="2"/>
  <c r="I87" i="2"/>
  <c r="H71" i="2"/>
  <c r="I71" i="2"/>
  <c r="G71" i="2"/>
  <c r="F87" i="2"/>
  <c r="H87" i="2"/>
  <c r="I40" i="2"/>
  <c r="H40" i="2"/>
  <c r="I92" i="2"/>
  <c r="I102" i="2" s="1"/>
  <c r="H92" i="2"/>
  <c r="H102" i="2" s="1"/>
  <c r="H61" i="2"/>
  <c r="E46" i="2"/>
  <c r="I51" i="2"/>
  <c r="G51" i="2"/>
  <c r="I61" i="2"/>
  <c r="E67" i="2"/>
  <c r="F61" i="2"/>
  <c r="G61" i="2"/>
  <c r="E35" i="2"/>
  <c r="E34" i="2"/>
  <c r="E33" i="2"/>
  <c r="E31" i="2"/>
  <c r="H30" i="2"/>
  <c r="H25" i="2"/>
  <c r="H24" i="2"/>
  <c r="H19" i="2"/>
  <c r="H90" i="2" s="1"/>
  <c r="I25" i="2"/>
  <c r="I24" i="2"/>
  <c r="H10" i="2" l="1"/>
  <c r="E77" i="2"/>
  <c r="E87" i="2" s="1"/>
  <c r="F71" i="2"/>
  <c r="E71" i="2" s="1"/>
  <c r="G98" i="2"/>
  <c r="G108" i="2" s="1"/>
  <c r="H86" i="2"/>
  <c r="H96" i="2" s="1"/>
  <c r="H106" i="2" s="1"/>
  <c r="I86" i="2"/>
  <c r="I96" i="2" s="1"/>
  <c r="I106" i="2" s="1"/>
  <c r="I85" i="2"/>
  <c r="H85" i="2"/>
  <c r="E61" i="2"/>
  <c r="E47" i="2"/>
  <c r="E88" i="2" s="1"/>
  <c r="E98" i="2" s="1"/>
  <c r="F40" i="2"/>
  <c r="G40" i="2"/>
  <c r="G97" i="2"/>
  <c r="G107" i="2" s="1"/>
  <c r="H97" i="2"/>
  <c r="H107" i="2" s="1"/>
  <c r="H98" i="2"/>
  <c r="H108" i="2" s="1"/>
  <c r="F97" i="2"/>
  <c r="F107" i="2" s="1"/>
  <c r="F98" i="2"/>
  <c r="F108" i="2" s="1"/>
  <c r="I97" i="2"/>
  <c r="I107" i="2" s="1"/>
  <c r="I108" i="2"/>
  <c r="E60" i="2"/>
  <c r="E51" i="2" s="1"/>
  <c r="F51" i="2"/>
  <c r="G24" i="2"/>
  <c r="G85" i="2" s="1"/>
  <c r="G25" i="2"/>
  <c r="G86" i="2" s="1"/>
  <c r="G96" i="2" s="1"/>
  <c r="I30" i="2"/>
  <c r="H20" i="2"/>
  <c r="E21" i="2"/>
  <c r="E22" i="2"/>
  <c r="E23" i="2"/>
  <c r="I20" i="2"/>
  <c r="E14" i="2"/>
  <c r="E15" i="2"/>
  <c r="E19" i="2"/>
  <c r="E13" i="2"/>
  <c r="E12" i="2"/>
  <c r="F10" i="2"/>
  <c r="G10" i="2"/>
  <c r="E11" i="2"/>
  <c r="E10" i="2" l="1"/>
  <c r="E84" i="2"/>
  <c r="E94" i="2" s="1"/>
  <c r="E104" i="2" s="1"/>
  <c r="H81" i="2"/>
  <c r="H91" i="2" s="1"/>
  <c r="H101" i="2" s="1"/>
  <c r="E82" i="2"/>
  <c r="G106" i="2"/>
  <c r="H95" i="2"/>
  <c r="H105" i="2" s="1"/>
  <c r="I81" i="2"/>
  <c r="I91" i="2" s="1"/>
  <c r="I101" i="2" s="1"/>
  <c r="E83" i="2"/>
  <c r="E93" i="2" s="1"/>
  <c r="E103" i="2" s="1"/>
  <c r="I95" i="2"/>
  <c r="I105" i="2" s="1"/>
  <c r="E40" i="2"/>
  <c r="E97" i="2"/>
  <c r="E107" i="2" s="1"/>
  <c r="E108" i="2"/>
  <c r="G30" i="2"/>
  <c r="G95" i="2"/>
  <c r="G105" i="2" s="1"/>
  <c r="F25" i="2"/>
  <c r="E25" i="2" s="1"/>
  <c r="E86" i="2" s="1"/>
  <c r="G20" i="2"/>
  <c r="F24" i="2"/>
  <c r="F85" i="2" s="1"/>
  <c r="G81" i="2" l="1"/>
  <c r="G91" i="2" s="1"/>
  <c r="G101" i="2" s="1"/>
  <c r="F86" i="2"/>
  <c r="F96" i="2" s="1"/>
  <c r="F106" i="2" s="1"/>
  <c r="F81" i="2"/>
  <c r="F91" i="2" s="1"/>
  <c r="F101" i="2" s="1"/>
  <c r="E39" i="2"/>
  <c r="E96" i="2"/>
  <c r="E106" i="2" s="1"/>
  <c r="E92" i="2"/>
  <c r="E102" i="2" s="1"/>
  <c r="F30" i="2"/>
  <c r="F95" i="2"/>
  <c r="F105" i="2" s="1"/>
  <c r="F20" i="2"/>
  <c r="E20" i="2" s="1"/>
  <c r="E24" i="2"/>
  <c r="E30" i="2" l="1"/>
  <c r="E90" i="2"/>
  <c r="E100" i="2" s="1"/>
  <c r="E110" i="2" s="1"/>
  <c r="E85" i="2"/>
  <c r="E81" i="2" l="1"/>
  <c r="E91" i="2" s="1"/>
  <c r="E101" i="2" s="1"/>
  <c r="E95" i="2"/>
  <c r="E105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<sst xmlns="http://schemas.openxmlformats.org/spreadsheetml/2006/main" count="54" uniqueCount="44">
  <si>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</si>
  <si>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</si>
  <si>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</si>
  <si>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</si>
  <si>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</si>
  <si>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</si>
  <si>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</si>
  <si>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</si>
  <si>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</si>
  <si>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</si>
  <si>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</si>
  <si>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</si>
  <si>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</si>
  <si>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</si>
  <si>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</si>
  <si>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</si>
  <si>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</si>
  <si>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</si>
  <si>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</si>
  <si>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</si>
  <si>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</si>
  <si>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</si>
  <si>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</si>
  <si>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</si>
  <si>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</si>
  <si>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</si>
  <si>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</si>
  <si>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</si>
  <si>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</si>
  <si>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</si>
  <si>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</si>
  <si>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</si>
  <si>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</si>
  <si>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</si>
  <si>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</si>
  <si>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</si>
  <si>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</si>
  <si>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</si>
  <si>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</si>
  <si>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</si>
  <si>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«Приложение № 4
к муниципальной программе
«Развитие физической культуры и спорта» на 2019-2027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</si>
  <si>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2019-2027годы 
(наименование муниципальной программы (далее – муниципальная программа))
</t>
  </si>
  <si>
    <t>Подпрограмма 1 "Развитие физической культуры и массового спорта" на 2019-2027 годы</t>
  </si>
  <si>
    <t>Приложение № 2 к постановлению администрации города Усолье-Сибирское от 20.05.2025 г. №873-па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</si>
</sst>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tabSelected="1" view="pageBreakPreview" zoomScale="80" zoomScaleNormal="100" zoomScaleSheetLayoutView="80" workbookViewId="0">
      <selection activeCell="H4" sqref="H4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47" t="s">
        <v>43</v>
      </c>
      <c r="H1" s="47" t="s">
        <v>19</v>
      </c>
      <c r="I1" s="47"/>
    </row>
    <row r="2" spans="1:9" x14ac:dyDescent="0.3">
      <c r="G2" s="1"/>
      <c r="H2" s="1"/>
      <c r="I2" s="1"/>
    </row>
    <row r="3" spans="1:9" ht="50.25" customHeight="1" x14ac:dyDescent="0.3">
      <c r="G3" s="47" t="s">
        <v>40</v>
      </c>
      <c r="H3" s="47" t="s">
        <v>17</v>
      </c>
      <c r="I3" s="47"/>
    </row>
    <row r="5" spans="1:9" ht="62.25" customHeight="1" x14ac:dyDescent="0.3">
      <c r="A5" s="48" t="s">
        <v>41</v>
      </c>
      <c r="B5" s="48"/>
      <c r="C5" s="48"/>
      <c r="D5" s="48"/>
      <c r="E5" s="48"/>
      <c r="F5" s="48"/>
      <c r="G5" s="48"/>
      <c r="H5" s="48"/>
      <c r="I5" s="48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49" t="s">
        <v>0</v>
      </c>
      <c r="B7" s="4" t="s">
        <v>5</v>
      </c>
      <c r="C7" s="49" t="s">
        <v>6</v>
      </c>
      <c r="D7" s="49" t="s">
        <v>12</v>
      </c>
      <c r="E7" s="49" t="s">
        <v>13</v>
      </c>
      <c r="F7" s="49" t="s">
        <v>14</v>
      </c>
      <c r="G7" s="49" t="s">
        <v>15</v>
      </c>
      <c r="H7" s="49" t="s">
        <v>21</v>
      </c>
      <c r="I7" s="49" t="s">
        <v>16</v>
      </c>
    </row>
    <row r="8" spans="1:9" ht="27" thickBot="1" x14ac:dyDescent="0.35">
      <c r="A8" s="50"/>
      <c r="B8" s="4" t="s">
        <v>7</v>
      </c>
      <c r="C8" s="50"/>
      <c r="D8" s="50"/>
      <c r="E8" s="51"/>
      <c r="F8" s="50"/>
      <c r="G8" s="50"/>
      <c r="H8" s="50"/>
      <c r="I8" s="50"/>
    </row>
    <row r="9" spans="1:9" ht="25.5" customHeight="1" thickBot="1" x14ac:dyDescent="0.35">
      <c r="A9" s="5">
        <v>1</v>
      </c>
      <c r="B9" s="26" t="s">
        <v>37</v>
      </c>
      <c r="C9" s="27"/>
      <c r="D9" s="27"/>
      <c r="E9" s="27"/>
      <c r="F9" s="27"/>
      <c r="G9" s="27"/>
      <c r="H9" s="27"/>
      <c r="I9" s="28"/>
    </row>
    <row r="10" spans="1:9" ht="15" thickBot="1" x14ac:dyDescent="0.35">
      <c r="A10" s="29" t="s">
        <v>10</v>
      </c>
      <c r="B10" s="14" t="s">
        <v>39</v>
      </c>
      <c r="C10" s="14" t="s">
        <v>24</v>
      </c>
      <c r="D10" s="6" t="s">
        <v>3</v>
      </c>
      <c r="E10" s="8">
        <f>F10+G10+I10</f>
        <v>4609743.13</v>
      </c>
      <c r="F10" s="8">
        <f>SUM(F11:F19)</f>
        <v>0</v>
      </c>
      <c r="G10" s="8">
        <f t="shared" ref="G10" si="0">SUM(G11:G19)</f>
        <v>3707127</v>
      </c>
      <c r="H10" s="8">
        <f>SUM(H11:H19)</f>
        <v>0</v>
      </c>
      <c r="I10" s="8">
        <f>SUM(I11:I19)</f>
        <v>902616.13</v>
      </c>
    </row>
    <row r="11" spans="1:9" ht="15" thickBot="1" x14ac:dyDescent="0.35">
      <c r="A11" s="30"/>
      <c r="B11" s="15"/>
      <c r="C11" s="15"/>
      <c r="D11" s="6">
        <v>2019</v>
      </c>
      <c r="E11" s="8">
        <f>F11+G11+I11</f>
        <v>815495</v>
      </c>
      <c r="F11" s="8">
        <v>0</v>
      </c>
      <c r="G11" s="8">
        <v>709481</v>
      </c>
      <c r="H11" s="8">
        <v>0</v>
      </c>
      <c r="I11" s="8">
        <v>106014</v>
      </c>
    </row>
    <row r="12" spans="1:9" ht="15" thickBot="1" x14ac:dyDescent="0.35">
      <c r="A12" s="30"/>
      <c r="B12" s="15"/>
      <c r="C12" s="15"/>
      <c r="D12" s="6">
        <v>2020</v>
      </c>
      <c r="E12" s="8">
        <f>G12+I12</f>
        <v>1040713.77</v>
      </c>
      <c r="F12" s="8">
        <v>0</v>
      </c>
      <c r="G12" s="8">
        <v>724077</v>
      </c>
      <c r="H12" s="8">
        <v>0</v>
      </c>
      <c r="I12" s="8">
        <v>316636.77</v>
      </c>
    </row>
    <row r="13" spans="1:9" ht="15" thickBot="1" x14ac:dyDescent="0.35">
      <c r="A13" s="30"/>
      <c r="B13" s="15"/>
      <c r="C13" s="15"/>
      <c r="D13" s="6">
        <v>2021</v>
      </c>
      <c r="E13" s="8">
        <f>SUM(F13:I13)</f>
        <v>569123.36</v>
      </c>
      <c r="F13" s="8">
        <v>0</v>
      </c>
      <c r="G13" s="8">
        <v>492574</v>
      </c>
      <c r="H13" s="8">
        <v>0</v>
      </c>
      <c r="I13" s="8">
        <v>76549.36</v>
      </c>
    </row>
    <row r="14" spans="1:9" ht="15" thickBot="1" x14ac:dyDescent="0.35">
      <c r="A14" s="30"/>
      <c r="B14" s="15"/>
      <c r="C14" s="15"/>
      <c r="D14" s="6">
        <v>2022</v>
      </c>
      <c r="E14" s="8">
        <f t="shared" ref="E14:E19" si="1">SUM(F14:I14)</f>
        <v>536558</v>
      </c>
      <c r="F14" s="7">
        <v>0</v>
      </c>
      <c r="G14" s="8">
        <v>476558</v>
      </c>
      <c r="H14" s="8">
        <v>0</v>
      </c>
      <c r="I14" s="8">
        <v>60000</v>
      </c>
    </row>
    <row r="15" spans="1:9" ht="15" thickBot="1" x14ac:dyDescent="0.35">
      <c r="A15" s="30"/>
      <c r="B15" s="15"/>
      <c r="C15" s="15"/>
      <c r="D15" s="6">
        <v>2023</v>
      </c>
      <c r="E15" s="8">
        <f t="shared" si="1"/>
        <v>522484</v>
      </c>
      <c r="F15" s="7">
        <v>0</v>
      </c>
      <c r="G15" s="8">
        <v>462484</v>
      </c>
      <c r="H15" s="8">
        <v>0</v>
      </c>
      <c r="I15" s="8">
        <v>60000</v>
      </c>
    </row>
    <row r="16" spans="1:9" ht="45" customHeight="1" thickBot="1" x14ac:dyDescent="0.35">
      <c r="A16" s="30"/>
      <c r="B16" s="15"/>
      <c r="C16" s="15"/>
      <c r="D16" s="6">
        <v>2024</v>
      </c>
      <c r="E16" s="8">
        <f t="shared" ref="E16:E18" si="2">SUM(F16:I16)</f>
        <v>640138</v>
      </c>
      <c r="F16" s="7">
        <v>0</v>
      </c>
      <c r="G16" s="8">
        <v>569722</v>
      </c>
      <c r="H16" s="8">
        <f t="shared" ref="H16:H17" si="3">J16+K16+L16</f>
        <v>0</v>
      </c>
      <c r="I16" s="8">
        <v>70416</v>
      </c>
    </row>
    <row r="17" spans="1:9" ht="45" customHeight="1" thickBot="1" x14ac:dyDescent="0.35">
      <c r="A17" s="30"/>
      <c r="B17" s="15"/>
      <c r="C17" s="15"/>
      <c r="D17" s="6">
        <v>2025</v>
      </c>
      <c r="E17" s="8">
        <f t="shared" si="2"/>
        <v>343231</v>
      </c>
      <c r="F17" s="7">
        <v>0</v>
      </c>
      <c r="G17" s="8">
        <v>272231</v>
      </c>
      <c r="H17" s="8">
        <f t="shared" si="3"/>
        <v>0</v>
      </c>
      <c r="I17" s="8">
        <v>71000</v>
      </c>
    </row>
    <row r="18" spans="1:9" ht="45" customHeight="1" thickBot="1" x14ac:dyDescent="0.35">
      <c r="A18" s="30"/>
      <c r="B18" s="15"/>
      <c r="C18" s="15"/>
      <c r="D18" s="6">
        <v>2026</v>
      </c>
      <c r="E18" s="8">
        <f t="shared" si="2"/>
        <v>71000</v>
      </c>
      <c r="F18" s="7">
        <v>0</v>
      </c>
      <c r="G18" s="8">
        <v>0</v>
      </c>
      <c r="H18" s="8">
        <v>0</v>
      </c>
      <c r="I18" s="8">
        <v>71000</v>
      </c>
    </row>
    <row r="19" spans="1:9" ht="162.75" customHeight="1" thickBot="1" x14ac:dyDescent="0.35">
      <c r="A19" s="31"/>
      <c r="B19" s="16"/>
      <c r="C19" s="16"/>
      <c r="D19" s="6">
        <v>2027</v>
      </c>
      <c r="E19" s="8">
        <f t="shared" si="1"/>
        <v>71000</v>
      </c>
      <c r="F19" s="7">
        <v>0</v>
      </c>
      <c r="G19" s="8">
        <v>0</v>
      </c>
      <c r="H19" s="8">
        <f t="shared" ref="H19" si="4">J19+K19+L19</f>
        <v>0</v>
      </c>
      <c r="I19" s="8">
        <v>71000</v>
      </c>
    </row>
    <row r="20" spans="1:9" ht="15" thickBot="1" x14ac:dyDescent="0.35">
      <c r="A20" s="29" t="s">
        <v>11</v>
      </c>
      <c r="B20" s="14" t="s">
        <v>30</v>
      </c>
      <c r="C20" s="14" t="s">
        <v>29</v>
      </c>
      <c r="D20" s="6" t="s">
        <v>3</v>
      </c>
      <c r="E20" s="8">
        <f>F20+G20+I20</f>
        <v>78600</v>
      </c>
      <c r="F20" s="8">
        <f t="shared" ref="F20:G20" si="5">SUM(F21:F29)</f>
        <v>0</v>
      </c>
      <c r="G20" s="8">
        <f t="shared" si="5"/>
        <v>70700</v>
      </c>
      <c r="H20" s="8">
        <f t="shared" ref="H20" si="6">SUM(H21:H29)</f>
        <v>0</v>
      </c>
      <c r="I20" s="8">
        <f>SUM(I21:I29)</f>
        <v>7900</v>
      </c>
    </row>
    <row r="21" spans="1:9" ht="15" thickBot="1" x14ac:dyDescent="0.35">
      <c r="A21" s="30"/>
      <c r="B21" s="15"/>
      <c r="C21" s="15"/>
      <c r="D21" s="6">
        <v>2019</v>
      </c>
      <c r="E21" s="8">
        <f t="shared" ref="E21:E25" si="7">F21+G21+I21</f>
        <v>0</v>
      </c>
      <c r="F21" s="7">
        <v>0</v>
      </c>
      <c r="G21" s="7">
        <v>0</v>
      </c>
      <c r="H21" s="7">
        <v>0</v>
      </c>
      <c r="I21" s="7">
        <v>0</v>
      </c>
    </row>
    <row r="22" spans="1:9" ht="15" thickBot="1" x14ac:dyDescent="0.35">
      <c r="A22" s="30"/>
      <c r="B22" s="15"/>
      <c r="C22" s="15"/>
      <c r="D22" s="6">
        <v>2020</v>
      </c>
      <c r="E22" s="8">
        <f t="shared" si="7"/>
        <v>78600</v>
      </c>
      <c r="F22" s="8">
        <v>0</v>
      </c>
      <c r="G22" s="8">
        <v>70700</v>
      </c>
      <c r="H22" s="7">
        <v>0</v>
      </c>
      <c r="I22" s="8">
        <v>7900</v>
      </c>
    </row>
    <row r="23" spans="1:9" ht="15" thickBot="1" x14ac:dyDescent="0.35">
      <c r="A23" s="30"/>
      <c r="B23" s="15"/>
      <c r="C23" s="15"/>
      <c r="D23" s="6">
        <v>2021</v>
      </c>
      <c r="E23" s="8">
        <f t="shared" si="7"/>
        <v>0</v>
      </c>
      <c r="F23" s="8">
        <v>0</v>
      </c>
      <c r="G23" s="8">
        <v>0</v>
      </c>
      <c r="H23" s="8">
        <v>0</v>
      </c>
      <c r="I23" s="8">
        <v>0</v>
      </c>
    </row>
    <row r="24" spans="1:9" ht="15" thickBot="1" x14ac:dyDescent="0.35">
      <c r="A24" s="30"/>
      <c r="B24" s="15"/>
      <c r="C24" s="15"/>
      <c r="D24" s="6">
        <v>2022</v>
      </c>
      <c r="E24" s="8">
        <f t="shared" si="7"/>
        <v>0</v>
      </c>
      <c r="F24" s="8">
        <f t="shared" ref="F24:F25" si="8">G24+I24+J24</f>
        <v>0</v>
      </c>
      <c r="G24" s="8">
        <f t="shared" ref="G24:H25" si="9">I24+J24+K24</f>
        <v>0</v>
      </c>
      <c r="H24" s="8">
        <f t="shared" si="9"/>
        <v>0</v>
      </c>
      <c r="I24" s="8">
        <f t="shared" ref="I24:I25" si="10">J24+K24+L24</f>
        <v>0</v>
      </c>
    </row>
    <row r="25" spans="1:9" ht="15" thickBot="1" x14ac:dyDescent="0.35">
      <c r="A25" s="30"/>
      <c r="B25" s="15"/>
      <c r="C25" s="15"/>
      <c r="D25" s="6">
        <v>2023</v>
      </c>
      <c r="E25" s="8">
        <f t="shared" si="7"/>
        <v>0</v>
      </c>
      <c r="F25" s="8">
        <f t="shared" si="8"/>
        <v>0</v>
      </c>
      <c r="G25" s="8">
        <f t="shared" si="9"/>
        <v>0</v>
      </c>
      <c r="H25" s="8">
        <f t="shared" si="9"/>
        <v>0</v>
      </c>
      <c r="I25" s="8">
        <f t="shared" si="10"/>
        <v>0</v>
      </c>
    </row>
    <row r="26" spans="1:9" ht="48" customHeight="1" thickBot="1" x14ac:dyDescent="0.35">
      <c r="A26" s="30"/>
      <c r="B26" s="15"/>
      <c r="C26" s="15"/>
      <c r="D26" s="6">
        <v>2024</v>
      </c>
      <c r="E26" s="8">
        <f t="shared" ref="E26:E28" si="11">F26+G26+I26</f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48" customHeight="1" thickBot="1" x14ac:dyDescent="0.35">
      <c r="A27" s="30"/>
      <c r="B27" s="15"/>
      <c r="C27" s="15"/>
      <c r="D27" s="6">
        <v>2025</v>
      </c>
      <c r="E27" s="8">
        <f t="shared" si="11"/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48" customHeight="1" thickBot="1" x14ac:dyDescent="0.35">
      <c r="A28" s="30"/>
      <c r="B28" s="15"/>
      <c r="C28" s="15"/>
      <c r="D28" s="6">
        <v>2026</v>
      </c>
      <c r="E28" s="8">
        <f t="shared" si="11"/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44.25" customHeight="1" thickBot="1" x14ac:dyDescent="0.35">
      <c r="A29" s="31"/>
      <c r="B29" s="16"/>
      <c r="C29" s="16"/>
      <c r="D29" s="6">
        <v>2027</v>
      </c>
      <c r="E29" s="8">
        <f>F29+G29+I29</f>
        <v>0</v>
      </c>
      <c r="F29" s="7">
        <v>0</v>
      </c>
      <c r="G29" s="7">
        <v>0</v>
      </c>
      <c r="H29" s="7">
        <v>0</v>
      </c>
      <c r="I29" s="7">
        <v>0</v>
      </c>
    </row>
    <row r="30" spans="1:9" ht="15.75" customHeight="1" thickBot="1" x14ac:dyDescent="0.35">
      <c r="A30" s="32" t="s">
        <v>18</v>
      </c>
      <c r="B30" s="38" t="s">
        <v>31</v>
      </c>
      <c r="C30" s="41" t="s">
        <v>25</v>
      </c>
      <c r="D30" s="9" t="s">
        <v>3</v>
      </c>
      <c r="E30" s="10">
        <f>E31+E32+E33+E34+E35+E39</f>
        <v>23705626.949999999</v>
      </c>
      <c r="F30" s="10">
        <f t="shared" ref="F30" si="12">F31+F32+F33+F34+F35+F39</f>
        <v>0</v>
      </c>
      <c r="G30" s="10">
        <f>G31+G32+G33+G34+G35+G39</f>
        <v>21380900</v>
      </c>
      <c r="H30" s="10">
        <f>H31+H32+H33+H34+H35+H39</f>
        <v>0</v>
      </c>
      <c r="I30" s="10">
        <f>I31+I32+I33+I34+I35+I39</f>
        <v>2324726.9500000002</v>
      </c>
    </row>
    <row r="31" spans="1:9" ht="15" thickBot="1" x14ac:dyDescent="0.35">
      <c r="A31" s="33"/>
      <c r="B31" s="39"/>
      <c r="C31" s="42"/>
      <c r="D31" s="9">
        <v>2019</v>
      </c>
      <c r="E31" s="10">
        <f>F31+G31+I31</f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5" thickBot="1" x14ac:dyDescent="0.35">
      <c r="A32" s="33"/>
      <c r="B32" s="39"/>
      <c r="C32" s="42"/>
      <c r="D32" s="9">
        <v>2020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</row>
    <row r="33" spans="1:9" ht="15" thickBot="1" x14ac:dyDescent="0.35">
      <c r="A33" s="33"/>
      <c r="B33" s="39"/>
      <c r="C33" s="42"/>
      <c r="D33" s="9">
        <v>2021</v>
      </c>
      <c r="E33" s="10">
        <f t="shared" ref="E33:E39" si="13">F33+G33+I33</f>
        <v>0</v>
      </c>
      <c r="F33" s="10">
        <v>0</v>
      </c>
      <c r="G33" s="10">
        <v>0</v>
      </c>
      <c r="H33" s="11">
        <v>0</v>
      </c>
      <c r="I33" s="10">
        <v>0</v>
      </c>
    </row>
    <row r="34" spans="1:9" ht="15" thickBot="1" x14ac:dyDescent="0.35">
      <c r="A34" s="33"/>
      <c r="B34" s="39"/>
      <c r="C34" s="42"/>
      <c r="D34" s="9">
        <v>2022</v>
      </c>
      <c r="E34" s="10">
        <f t="shared" si="13"/>
        <v>23705626.949999999</v>
      </c>
      <c r="F34" s="10">
        <v>0</v>
      </c>
      <c r="G34" s="10">
        <v>21380900</v>
      </c>
      <c r="H34" s="11">
        <v>0</v>
      </c>
      <c r="I34" s="10">
        <v>2324726.9500000002</v>
      </c>
    </row>
    <row r="35" spans="1:9" ht="15" thickBot="1" x14ac:dyDescent="0.35">
      <c r="A35" s="33"/>
      <c r="B35" s="39"/>
      <c r="C35" s="42"/>
      <c r="D35" s="9">
        <v>2023</v>
      </c>
      <c r="E35" s="10">
        <f t="shared" si="13"/>
        <v>0</v>
      </c>
      <c r="F35" s="10">
        <v>0</v>
      </c>
      <c r="G35" s="10">
        <v>0</v>
      </c>
      <c r="H35" s="11">
        <v>0</v>
      </c>
      <c r="I35" s="10">
        <v>0</v>
      </c>
    </row>
    <row r="36" spans="1:9" ht="45" customHeight="1" thickBot="1" x14ac:dyDescent="0.35">
      <c r="A36" s="33"/>
      <c r="B36" s="39"/>
      <c r="C36" s="42"/>
      <c r="D36" s="9">
        <v>2024</v>
      </c>
      <c r="E36" s="10">
        <f t="shared" ref="E36:E38" si="14">F36+G36+I36</f>
        <v>0</v>
      </c>
      <c r="F36" s="10">
        <v>0</v>
      </c>
      <c r="G36" s="10">
        <v>0</v>
      </c>
      <c r="H36" s="10">
        <v>0</v>
      </c>
      <c r="I36" s="10">
        <v>0</v>
      </c>
    </row>
    <row r="37" spans="1:9" ht="45" customHeight="1" thickBot="1" x14ac:dyDescent="0.35">
      <c r="A37" s="33"/>
      <c r="B37" s="39"/>
      <c r="C37" s="42"/>
      <c r="D37" s="9">
        <v>2025</v>
      </c>
      <c r="E37" s="10">
        <f t="shared" si="14"/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 ht="45" customHeight="1" thickBot="1" x14ac:dyDescent="0.35">
      <c r="A38" s="33"/>
      <c r="B38" s="39"/>
      <c r="C38" s="42"/>
      <c r="D38" s="9">
        <v>2026</v>
      </c>
      <c r="E38" s="10">
        <f t="shared" si="14"/>
        <v>0</v>
      </c>
      <c r="F38" s="10">
        <v>0</v>
      </c>
      <c r="G38" s="10">
        <v>0</v>
      </c>
      <c r="H38" s="10">
        <v>0</v>
      </c>
      <c r="I38" s="10">
        <v>0</v>
      </c>
    </row>
    <row r="39" spans="1:9" ht="44.25" customHeight="1" thickBot="1" x14ac:dyDescent="0.35">
      <c r="A39" s="34"/>
      <c r="B39" s="40"/>
      <c r="C39" s="43"/>
      <c r="D39" s="9">
        <v>2027</v>
      </c>
      <c r="E39" s="10">
        <f t="shared" si="13"/>
        <v>0</v>
      </c>
      <c r="F39" s="10">
        <v>0</v>
      </c>
      <c r="G39" s="10">
        <v>0</v>
      </c>
      <c r="H39" s="10">
        <v>0</v>
      </c>
      <c r="I39" s="10">
        <v>0</v>
      </c>
    </row>
    <row r="40" spans="1:9" ht="15" thickBot="1" x14ac:dyDescent="0.35">
      <c r="A40" s="29" t="s">
        <v>20</v>
      </c>
      <c r="B40" s="38" t="s">
        <v>36</v>
      </c>
      <c r="C40" s="14" t="s">
        <v>26</v>
      </c>
      <c r="D40" s="6" t="s">
        <v>3</v>
      </c>
      <c r="E40" s="8">
        <f>F40+G40+I40</f>
        <v>261144451.5</v>
      </c>
      <c r="F40" s="8">
        <f t="shared" ref="F40:G40" si="15">SUM(F41:F49)</f>
        <v>0</v>
      </c>
      <c r="G40" s="8">
        <f t="shared" si="15"/>
        <v>230889300</v>
      </c>
      <c r="H40" s="8">
        <f t="shared" ref="H40" si="16">SUM(H41:H49)</f>
        <v>0</v>
      </c>
      <c r="I40" s="8">
        <f>SUM(I41:I49)</f>
        <v>30255151.5</v>
      </c>
    </row>
    <row r="41" spans="1:9" ht="15" thickBot="1" x14ac:dyDescent="0.35">
      <c r="A41" s="30"/>
      <c r="B41" s="39"/>
      <c r="C41" s="15"/>
      <c r="D41" s="6">
        <v>2019</v>
      </c>
      <c r="E41" s="8">
        <f t="shared" ref="E41" si="17">F41+G41+I41</f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15" thickBot="1" x14ac:dyDescent="0.35">
      <c r="A42" s="30"/>
      <c r="B42" s="39"/>
      <c r="C42" s="15"/>
      <c r="D42" s="6">
        <v>2020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15" thickBot="1" x14ac:dyDescent="0.35">
      <c r="A43" s="30"/>
      <c r="B43" s="39"/>
      <c r="C43" s="15"/>
      <c r="D43" s="6">
        <v>2021</v>
      </c>
      <c r="E43" s="8">
        <f t="shared" ref="E43:E49" si="18">F43+G43+I43</f>
        <v>6904200</v>
      </c>
      <c r="F43" s="8">
        <v>0</v>
      </c>
      <c r="G43" s="8">
        <v>4722700</v>
      </c>
      <c r="H43" s="8">
        <v>0</v>
      </c>
      <c r="I43" s="8">
        <v>2181500</v>
      </c>
    </row>
    <row r="44" spans="1:9" ht="15" thickBot="1" x14ac:dyDescent="0.35">
      <c r="A44" s="30"/>
      <c r="B44" s="39"/>
      <c r="C44" s="15"/>
      <c r="D44" s="6">
        <v>2022</v>
      </c>
      <c r="E44" s="8">
        <f t="shared" si="18"/>
        <v>22222222.219999999</v>
      </c>
      <c r="F44" s="8">
        <v>0</v>
      </c>
      <c r="G44" s="8">
        <v>20000000</v>
      </c>
      <c r="H44" s="8">
        <v>0</v>
      </c>
      <c r="I44" s="8">
        <v>2222222.2200000002</v>
      </c>
    </row>
    <row r="45" spans="1:9" ht="15" thickBot="1" x14ac:dyDescent="0.35">
      <c r="A45" s="30"/>
      <c r="B45" s="39"/>
      <c r="C45" s="15"/>
      <c r="D45" s="6">
        <v>2023</v>
      </c>
      <c r="E45" s="8">
        <f t="shared" si="18"/>
        <v>208217900</v>
      </c>
      <c r="F45" s="8">
        <v>0</v>
      </c>
      <c r="G45" s="8">
        <v>184984600</v>
      </c>
      <c r="H45" s="8">
        <v>0</v>
      </c>
      <c r="I45" s="8">
        <v>23233300</v>
      </c>
    </row>
    <row r="46" spans="1:9" ht="50.25" customHeight="1" thickBot="1" x14ac:dyDescent="0.35">
      <c r="A46" s="30"/>
      <c r="B46" s="39"/>
      <c r="C46" s="15"/>
      <c r="D46" s="6">
        <v>2024</v>
      </c>
      <c r="E46" s="8">
        <f t="shared" si="18"/>
        <v>23800129.280000001</v>
      </c>
      <c r="F46" s="8">
        <v>0</v>
      </c>
      <c r="G46" s="8">
        <v>21182000</v>
      </c>
      <c r="H46" s="8">
        <v>0</v>
      </c>
      <c r="I46" s="8">
        <v>2618129.2799999998</v>
      </c>
    </row>
    <row r="47" spans="1:9" ht="50.25" customHeight="1" thickBot="1" x14ac:dyDescent="0.35">
      <c r="A47" s="30"/>
      <c r="B47" s="39"/>
      <c r="C47" s="15"/>
      <c r="D47" s="6">
        <v>2025</v>
      </c>
      <c r="E47" s="8">
        <f t="shared" ref="E47:E48" si="19">F47+G47+I47</f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25" customHeight="1" thickBot="1" x14ac:dyDescent="0.35">
      <c r="A48" s="30"/>
      <c r="B48" s="39"/>
      <c r="C48" s="15"/>
      <c r="D48" s="6">
        <v>2026</v>
      </c>
      <c r="E48" s="8">
        <f t="shared" si="19"/>
        <v>0</v>
      </c>
      <c r="F48" s="8">
        <v>0</v>
      </c>
      <c r="G48" s="8">
        <v>0</v>
      </c>
      <c r="H48" s="8">
        <v>0</v>
      </c>
      <c r="I48" s="8">
        <v>0</v>
      </c>
    </row>
    <row r="49" spans="1:9" ht="169.5" customHeight="1" thickBot="1" x14ac:dyDescent="0.35">
      <c r="A49" s="31"/>
      <c r="B49" s="40"/>
      <c r="C49" s="16"/>
      <c r="D49" s="6">
        <v>2027</v>
      </c>
      <c r="E49" s="8">
        <f t="shared" si="18"/>
        <v>0</v>
      </c>
      <c r="F49" s="8">
        <v>0</v>
      </c>
      <c r="G49" s="8">
        <v>0</v>
      </c>
      <c r="H49" s="8">
        <v>0</v>
      </c>
      <c r="I49" s="8">
        <v>0</v>
      </c>
    </row>
    <row r="50" spans="1:9" ht="25.5" customHeight="1" thickBot="1" x14ac:dyDescent="0.35">
      <c r="A50" s="44" t="s">
        <v>38</v>
      </c>
      <c r="B50" s="45"/>
      <c r="C50" s="45"/>
      <c r="D50" s="45"/>
      <c r="E50" s="45"/>
      <c r="F50" s="45"/>
      <c r="G50" s="45"/>
      <c r="H50" s="45"/>
      <c r="I50" s="46"/>
    </row>
    <row r="51" spans="1:9" ht="15" thickBot="1" x14ac:dyDescent="0.35">
      <c r="A51" s="32" t="s">
        <v>22</v>
      </c>
      <c r="B51" s="35" t="s">
        <v>32</v>
      </c>
      <c r="C51" s="41" t="s">
        <v>27</v>
      </c>
      <c r="D51" s="9" t="s">
        <v>3</v>
      </c>
      <c r="E51" s="10">
        <f>E52+E53+E54+E55+E56+E60</f>
        <v>543420</v>
      </c>
      <c r="F51" s="10">
        <f t="shared" ref="F51" si="20">F52+F53+F54+F55+F56+F60</f>
        <v>0</v>
      </c>
      <c r="G51" s="10">
        <f>G52+G53+G54+G55+G56+G60</f>
        <v>432919.08</v>
      </c>
      <c r="H51" s="10">
        <f>H52+H53+H54+H55+H56+H60</f>
        <v>0</v>
      </c>
      <c r="I51" s="10">
        <f>I52+I53+I54+I55+I56+I60</f>
        <v>110500.92</v>
      </c>
    </row>
    <row r="52" spans="1:9" ht="15" thickBot="1" x14ac:dyDescent="0.35">
      <c r="A52" s="33"/>
      <c r="B52" s="36"/>
      <c r="C52" s="42"/>
      <c r="D52" s="9">
        <v>2019</v>
      </c>
      <c r="E52" s="10">
        <f>F52+G52+I52</f>
        <v>0</v>
      </c>
      <c r="F52" s="11">
        <v>0</v>
      </c>
      <c r="G52" s="11">
        <v>0</v>
      </c>
      <c r="H52" s="11">
        <v>0</v>
      </c>
      <c r="I52" s="11">
        <v>0</v>
      </c>
    </row>
    <row r="53" spans="1:9" ht="15" thickBot="1" x14ac:dyDescent="0.35">
      <c r="A53" s="33"/>
      <c r="B53" s="36"/>
      <c r="C53" s="42"/>
      <c r="D53" s="9">
        <v>2020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</row>
    <row r="54" spans="1:9" ht="15" thickBot="1" x14ac:dyDescent="0.35">
      <c r="A54" s="33"/>
      <c r="B54" s="36"/>
      <c r="C54" s="42"/>
      <c r="D54" s="9">
        <v>2021</v>
      </c>
      <c r="E54" s="10">
        <f t="shared" ref="E54:E60" si="21">F54+G54+I54</f>
        <v>543420</v>
      </c>
      <c r="F54" s="10">
        <v>0</v>
      </c>
      <c r="G54" s="10">
        <v>432919.08</v>
      </c>
      <c r="H54" s="11">
        <v>0</v>
      </c>
      <c r="I54" s="10">
        <v>110500.92</v>
      </c>
    </row>
    <row r="55" spans="1:9" ht="15" thickBot="1" x14ac:dyDescent="0.35">
      <c r="A55" s="33"/>
      <c r="B55" s="36"/>
      <c r="C55" s="42"/>
      <c r="D55" s="9">
        <v>2022</v>
      </c>
      <c r="E55" s="10">
        <f t="shared" si="21"/>
        <v>0</v>
      </c>
      <c r="F55" s="10">
        <v>0</v>
      </c>
      <c r="G55" s="10">
        <v>0</v>
      </c>
      <c r="H55" s="11">
        <v>0</v>
      </c>
      <c r="I55" s="10">
        <v>0</v>
      </c>
    </row>
    <row r="56" spans="1:9" ht="15" thickBot="1" x14ac:dyDescent="0.35">
      <c r="A56" s="33"/>
      <c r="B56" s="36"/>
      <c r="C56" s="42"/>
      <c r="D56" s="9">
        <v>2023</v>
      </c>
      <c r="E56" s="10">
        <f t="shared" si="21"/>
        <v>0</v>
      </c>
      <c r="F56" s="10">
        <v>0</v>
      </c>
      <c r="G56" s="10">
        <v>0</v>
      </c>
      <c r="H56" s="11">
        <v>0</v>
      </c>
      <c r="I56" s="10">
        <v>0</v>
      </c>
    </row>
    <row r="57" spans="1:9" ht="23.25" customHeight="1" thickBot="1" x14ac:dyDescent="0.35">
      <c r="A57" s="33"/>
      <c r="B57" s="36"/>
      <c r="C57" s="42"/>
      <c r="D57" s="9">
        <v>2024</v>
      </c>
      <c r="E57" s="10">
        <f t="shared" si="21"/>
        <v>0</v>
      </c>
      <c r="F57" s="10">
        <v>0</v>
      </c>
      <c r="G57" s="10">
        <v>0</v>
      </c>
      <c r="H57" s="10">
        <v>0</v>
      </c>
      <c r="I57" s="10">
        <v>0</v>
      </c>
    </row>
    <row r="58" spans="1:9" ht="23.25" customHeight="1" thickBot="1" x14ac:dyDescent="0.35">
      <c r="A58" s="33"/>
      <c r="B58" s="36"/>
      <c r="C58" s="42"/>
      <c r="D58" s="9">
        <v>2025</v>
      </c>
      <c r="E58" s="10">
        <f t="shared" ref="E58:E59" si="22">F58+G58+I58</f>
        <v>0</v>
      </c>
      <c r="F58" s="10">
        <v>0</v>
      </c>
      <c r="G58" s="10">
        <v>0</v>
      </c>
      <c r="H58" s="10">
        <v>0</v>
      </c>
      <c r="I58" s="10">
        <v>0</v>
      </c>
    </row>
    <row r="59" spans="1:9" ht="23.25" customHeight="1" thickBot="1" x14ac:dyDescent="0.35">
      <c r="A59" s="33"/>
      <c r="B59" s="36"/>
      <c r="C59" s="42"/>
      <c r="D59" s="9">
        <v>2026</v>
      </c>
      <c r="E59" s="10">
        <f t="shared" si="22"/>
        <v>0</v>
      </c>
      <c r="F59" s="10">
        <v>0</v>
      </c>
      <c r="G59" s="10">
        <v>0</v>
      </c>
      <c r="H59" s="10">
        <v>0</v>
      </c>
      <c r="I59" s="10">
        <v>0</v>
      </c>
    </row>
    <row r="60" spans="1:9" ht="24" customHeight="1" thickBot="1" x14ac:dyDescent="0.35">
      <c r="A60" s="34"/>
      <c r="B60" s="37"/>
      <c r="C60" s="43"/>
      <c r="D60" s="9">
        <v>2027</v>
      </c>
      <c r="E60" s="10">
        <f t="shared" si="21"/>
        <v>0</v>
      </c>
      <c r="F60" s="10">
        <v>0</v>
      </c>
      <c r="G60" s="10">
        <v>0</v>
      </c>
      <c r="H60" s="10">
        <v>0</v>
      </c>
      <c r="I60" s="10">
        <v>0</v>
      </c>
    </row>
    <row r="61" spans="1:9" ht="15.75" customHeight="1" thickBot="1" x14ac:dyDescent="0.35">
      <c r="A61" s="29" t="s">
        <v>23</v>
      </c>
      <c r="B61" s="35" t="s">
        <v>32</v>
      </c>
      <c r="C61" s="14" t="s">
        <v>28</v>
      </c>
      <c r="D61" s="6" t="s">
        <v>3</v>
      </c>
      <c r="E61" s="8">
        <f>F61+G61+I61</f>
        <v>3638565.0999999996</v>
      </c>
      <c r="F61" s="8">
        <f t="shared" ref="F61:G61" si="23">SUM(F62:F70)</f>
        <v>0</v>
      </c>
      <c r="G61" s="8">
        <f t="shared" si="23"/>
        <v>3238322.86</v>
      </c>
      <c r="H61" s="8">
        <f t="shared" ref="H61" si="24">SUM(H62:H70)</f>
        <v>0</v>
      </c>
      <c r="I61" s="8">
        <f>SUM(I62:I70)</f>
        <v>400242.24</v>
      </c>
    </row>
    <row r="62" spans="1:9" ht="15" thickBot="1" x14ac:dyDescent="0.35">
      <c r="A62" s="30"/>
      <c r="B62" s="36"/>
      <c r="C62" s="15"/>
      <c r="D62" s="6">
        <v>2019</v>
      </c>
      <c r="E62" s="8">
        <f t="shared" ref="E62" si="25">F62+G62+I62</f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15" thickBot="1" x14ac:dyDescent="0.35">
      <c r="A63" s="30"/>
      <c r="B63" s="36"/>
      <c r="C63" s="15"/>
      <c r="D63" s="6">
        <v>2020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</row>
    <row r="64" spans="1:9" ht="15" thickBot="1" x14ac:dyDescent="0.35">
      <c r="A64" s="30"/>
      <c r="B64" s="36"/>
      <c r="C64" s="15"/>
      <c r="D64" s="6">
        <v>2021</v>
      </c>
      <c r="E64" s="8">
        <f t="shared" ref="E64:E70" si="26">F64+G64+I64</f>
        <v>0</v>
      </c>
      <c r="F64" s="8">
        <v>0</v>
      </c>
      <c r="G64" s="8">
        <v>0</v>
      </c>
      <c r="H64" s="8">
        <v>0</v>
      </c>
      <c r="I64" s="8">
        <v>0</v>
      </c>
    </row>
    <row r="65" spans="1:9" ht="15" thickBot="1" x14ac:dyDescent="0.35">
      <c r="A65" s="30"/>
      <c r="B65" s="36"/>
      <c r="C65" s="15"/>
      <c r="D65" s="6">
        <v>2022</v>
      </c>
      <c r="E65" s="8">
        <f t="shared" si="26"/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5" thickBot="1" x14ac:dyDescent="0.35">
      <c r="A66" s="30"/>
      <c r="B66" s="36"/>
      <c r="C66" s="15"/>
      <c r="D66" s="6">
        <v>2023</v>
      </c>
      <c r="E66" s="8">
        <f t="shared" si="26"/>
        <v>3638565.0999999996</v>
      </c>
      <c r="F66" s="8">
        <v>0</v>
      </c>
      <c r="G66" s="8">
        <v>3238322.86</v>
      </c>
      <c r="H66" s="8">
        <v>0</v>
      </c>
      <c r="I66" s="8">
        <v>400242.24</v>
      </c>
    </row>
    <row r="67" spans="1:9" ht="15" customHeight="1" thickBot="1" x14ac:dyDescent="0.35">
      <c r="A67" s="30"/>
      <c r="B67" s="36"/>
      <c r="C67" s="15"/>
      <c r="D67" s="6">
        <v>2024</v>
      </c>
      <c r="E67" s="8">
        <f t="shared" si="26"/>
        <v>0</v>
      </c>
      <c r="F67" s="8">
        <v>0</v>
      </c>
      <c r="G67" s="8">
        <v>0</v>
      </c>
      <c r="H67" s="8">
        <v>0</v>
      </c>
      <c r="I67" s="8">
        <v>0</v>
      </c>
    </row>
    <row r="68" spans="1:9" ht="21.75" customHeight="1" thickBot="1" x14ac:dyDescent="0.35">
      <c r="A68" s="30"/>
      <c r="B68" s="36"/>
      <c r="C68" s="15"/>
      <c r="D68" s="6">
        <v>2025</v>
      </c>
      <c r="E68" s="8">
        <f t="shared" ref="E68:E69" si="27">F68+G68+I68</f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1.75" customHeight="1" thickBot="1" x14ac:dyDescent="0.35">
      <c r="A69" s="30"/>
      <c r="B69" s="36"/>
      <c r="C69" s="15"/>
      <c r="D69" s="6">
        <v>2026</v>
      </c>
      <c r="E69" s="8">
        <f t="shared" si="27"/>
        <v>0</v>
      </c>
      <c r="F69" s="8">
        <v>0</v>
      </c>
      <c r="G69" s="8">
        <v>0</v>
      </c>
      <c r="H69" s="8">
        <v>0</v>
      </c>
      <c r="I69" s="8">
        <v>0</v>
      </c>
    </row>
    <row r="70" spans="1:9" ht="21.75" customHeight="1" thickBot="1" x14ac:dyDescent="0.35">
      <c r="A70" s="31"/>
      <c r="B70" s="37"/>
      <c r="C70" s="16"/>
      <c r="D70" s="6">
        <v>2027</v>
      </c>
      <c r="E70" s="8">
        <f t="shared" si="26"/>
        <v>0</v>
      </c>
      <c r="F70" s="8">
        <v>0</v>
      </c>
      <c r="G70" s="8">
        <v>0</v>
      </c>
      <c r="H70" s="8">
        <v>0</v>
      </c>
      <c r="I70" s="8">
        <v>0</v>
      </c>
    </row>
    <row r="71" spans="1:9" ht="15.75" customHeight="1" thickBot="1" x14ac:dyDescent="0.35">
      <c r="A71" s="29" t="s">
        <v>33</v>
      </c>
      <c r="B71" s="35" t="s">
        <v>34</v>
      </c>
      <c r="C71" s="14" t="s">
        <v>35</v>
      </c>
      <c r="D71" s="6" t="s">
        <v>3</v>
      </c>
      <c r="E71" s="8">
        <f>F71+G71+I71</f>
        <v>3000000</v>
      </c>
      <c r="F71" s="8">
        <f t="shared" ref="F71:G71" si="28">SUM(F72:F80)</f>
        <v>0</v>
      </c>
      <c r="G71" s="8">
        <f t="shared" si="28"/>
        <v>2669999.9300000002</v>
      </c>
      <c r="H71" s="8">
        <f t="shared" ref="H71" si="29">SUM(H72:H80)</f>
        <v>0</v>
      </c>
      <c r="I71" s="8">
        <f>SUM(I72:I80)</f>
        <v>330000.07</v>
      </c>
    </row>
    <row r="72" spans="1:9" ht="15" thickBot="1" x14ac:dyDescent="0.35">
      <c r="A72" s="30"/>
      <c r="B72" s="36"/>
      <c r="C72" s="15"/>
      <c r="D72" s="6">
        <v>2019</v>
      </c>
      <c r="E72" s="8">
        <f t="shared" ref="E72" si="30">F72+G72+I72</f>
        <v>0</v>
      </c>
      <c r="F72" s="7">
        <v>0</v>
      </c>
      <c r="G72" s="7">
        <v>0</v>
      </c>
      <c r="H72" s="7">
        <v>0</v>
      </c>
      <c r="I72" s="7">
        <v>0</v>
      </c>
    </row>
    <row r="73" spans="1:9" ht="15" thickBot="1" x14ac:dyDescent="0.35">
      <c r="A73" s="30"/>
      <c r="B73" s="36"/>
      <c r="C73" s="15"/>
      <c r="D73" s="6">
        <v>2020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</row>
    <row r="74" spans="1:9" ht="15" thickBot="1" x14ac:dyDescent="0.35">
      <c r="A74" s="30"/>
      <c r="B74" s="36"/>
      <c r="C74" s="15"/>
      <c r="D74" s="6">
        <v>2021</v>
      </c>
      <c r="E74" s="8">
        <f t="shared" ref="E74:E80" si="31">F74+G74+I74</f>
        <v>0</v>
      </c>
      <c r="F74" s="8">
        <v>0</v>
      </c>
      <c r="G74" s="8">
        <v>0</v>
      </c>
      <c r="H74" s="8">
        <v>0</v>
      </c>
      <c r="I74" s="8">
        <v>0</v>
      </c>
    </row>
    <row r="75" spans="1:9" ht="15" thickBot="1" x14ac:dyDescent="0.35">
      <c r="A75" s="30"/>
      <c r="B75" s="36"/>
      <c r="C75" s="15"/>
      <c r="D75" s="6">
        <v>2022</v>
      </c>
      <c r="E75" s="8">
        <f t="shared" si="31"/>
        <v>0</v>
      </c>
      <c r="F75" s="8">
        <v>0</v>
      </c>
      <c r="G75" s="8">
        <v>0</v>
      </c>
      <c r="H75" s="8">
        <v>0</v>
      </c>
      <c r="I75" s="8">
        <v>0</v>
      </c>
    </row>
    <row r="76" spans="1:9" ht="15" thickBot="1" x14ac:dyDescent="0.35">
      <c r="A76" s="30"/>
      <c r="B76" s="36"/>
      <c r="C76" s="15"/>
      <c r="D76" s="6">
        <v>2023</v>
      </c>
      <c r="E76" s="8">
        <f t="shared" si="31"/>
        <v>0</v>
      </c>
      <c r="F76" s="8">
        <v>0</v>
      </c>
      <c r="G76" s="8">
        <v>0</v>
      </c>
      <c r="H76" s="8">
        <v>0</v>
      </c>
      <c r="I76" s="8">
        <v>0</v>
      </c>
    </row>
    <row r="77" spans="1:9" ht="15" customHeight="1" thickBot="1" x14ac:dyDescent="0.35">
      <c r="A77" s="30"/>
      <c r="B77" s="36"/>
      <c r="C77" s="15"/>
      <c r="D77" s="6">
        <v>2024</v>
      </c>
      <c r="E77" s="8">
        <f t="shared" si="31"/>
        <v>3000000</v>
      </c>
      <c r="F77" s="8">
        <v>0</v>
      </c>
      <c r="G77" s="8">
        <v>2669999.9300000002</v>
      </c>
      <c r="H77" s="8">
        <f t="shared" ref="H77" si="32">J77+K77+L77</f>
        <v>0</v>
      </c>
      <c r="I77" s="8">
        <v>330000.07</v>
      </c>
    </row>
    <row r="78" spans="1:9" ht="21.75" customHeight="1" thickBot="1" x14ac:dyDescent="0.35">
      <c r="A78" s="30"/>
      <c r="B78" s="36"/>
      <c r="C78" s="15"/>
      <c r="D78" s="6">
        <v>2025</v>
      </c>
      <c r="E78" s="8">
        <f t="shared" si="31"/>
        <v>0</v>
      </c>
      <c r="F78" s="8">
        <v>0</v>
      </c>
      <c r="G78" s="8">
        <v>0</v>
      </c>
      <c r="H78" s="8">
        <v>0</v>
      </c>
      <c r="I78" s="8">
        <v>0</v>
      </c>
    </row>
    <row r="79" spans="1:9" ht="21.75" customHeight="1" thickBot="1" x14ac:dyDescent="0.35">
      <c r="A79" s="30"/>
      <c r="B79" s="36"/>
      <c r="C79" s="15"/>
      <c r="D79" s="6">
        <v>2026</v>
      </c>
      <c r="E79" s="8">
        <f t="shared" si="31"/>
        <v>0</v>
      </c>
      <c r="F79" s="8">
        <v>0</v>
      </c>
      <c r="G79" s="8">
        <v>0</v>
      </c>
      <c r="H79" s="8">
        <v>0</v>
      </c>
      <c r="I79" s="8">
        <v>0</v>
      </c>
    </row>
    <row r="80" spans="1:9" ht="21.75" customHeight="1" thickBot="1" x14ac:dyDescent="0.35">
      <c r="A80" s="31"/>
      <c r="B80" s="37"/>
      <c r="C80" s="16"/>
      <c r="D80" s="6">
        <v>2027</v>
      </c>
      <c r="E80" s="8">
        <f t="shared" si="31"/>
        <v>0</v>
      </c>
      <c r="F80" s="8">
        <v>0</v>
      </c>
      <c r="G80" s="8">
        <v>0</v>
      </c>
      <c r="H80" s="8">
        <v>0</v>
      </c>
      <c r="I80" s="8">
        <v>0</v>
      </c>
    </row>
    <row r="81" spans="1:9" s="12" customFormat="1" ht="15" thickBot="1" x14ac:dyDescent="0.35">
      <c r="A81" s="17" t="s">
        <v>8</v>
      </c>
      <c r="B81" s="18"/>
      <c r="C81" s="19"/>
      <c r="D81" s="9" t="s">
        <v>3</v>
      </c>
      <c r="E81" s="10">
        <f>E82+E83+E84+E85+E86+E90+E87+E88</f>
        <v>296649406.67999995</v>
      </c>
      <c r="F81" s="10">
        <f>F82+F83+F84+F85+F86+F90+F87</f>
        <v>0</v>
      </c>
      <c r="G81" s="10">
        <f>G82+G83+G84+G85+G86+G90+G87</f>
        <v>262117037.87</v>
      </c>
      <c r="H81" s="10">
        <f>H82+H83+H84+H85+H86+H90+H87</f>
        <v>0</v>
      </c>
      <c r="I81" s="10">
        <f>I82+I83+I84+I85+I86+I90+I87</f>
        <v>34189137.809999995</v>
      </c>
    </row>
    <row r="82" spans="1:9" s="12" customFormat="1" ht="15" thickBot="1" x14ac:dyDescent="0.35">
      <c r="A82" s="20"/>
      <c r="B82" s="21"/>
      <c r="C82" s="22"/>
      <c r="D82" s="9">
        <v>2019</v>
      </c>
      <c r="E82" s="10">
        <f t="shared" ref="E82:I86" si="33">E11+E21+E31+E41+E52+E62</f>
        <v>815495</v>
      </c>
      <c r="F82" s="10">
        <f t="shared" si="33"/>
        <v>0</v>
      </c>
      <c r="G82" s="10">
        <f t="shared" si="33"/>
        <v>709481</v>
      </c>
      <c r="H82" s="10">
        <f t="shared" si="33"/>
        <v>0</v>
      </c>
      <c r="I82" s="10">
        <f t="shared" si="33"/>
        <v>106014</v>
      </c>
    </row>
    <row r="83" spans="1:9" s="12" customFormat="1" ht="15" thickBot="1" x14ac:dyDescent="0.35">
      <c r="A83" s="20"/>
      <c r="B83" s="21"/>
      <c r="C83" s="22"/>
      <c r="D83" s="9">
        <v>2020</v>
      </c>
      <c r="E83" s="10">
        <f t="shared" si="33"/>
        <v>1119313.77</v>
      </c>
      <c r="F83" s="10">
        <f t="shared" si="33"/>
        <v>0</v>
      </c>
      <c r="G83" s="10">
        <f t="shared" si="33"/>
        <v>794777</v>
      </c>
      <c r="H83" s="10">
        <f t="shared" si="33"/>
        <v>0</v>
      </c>
      <c r="I83" s="10">
        <f t="shared" si="33"/>
        <v>324536.77</v>
      </c>
    </row>
    <row r="84" spans="1:9" s="12" customFormat="1" ht="15" thickBot="1" x14ac:dyDescent="0.35">
      <c r="A84" s="20"/>
      <c r="B84" s="21"/>
      <c r="C84" s="22"/>
      <c r="D84" s="9">
        <v>2021</v>
      </c>
      <c r="E84" s="10">
        <f t="shared" si="33"/>
        <v>8016743.3600000003</v>
      </c>
      <c r="F84" s="10">
        <f t="shared" si="33"/>
        <v>0</v>
      </c>
      <c r="G84" s="10">
        <f t="shared" si="33"/>
        <v>5648193.0800000001</v>
      </c>
      <c r="H84" s="10">
        <f t="shared" si="33"/>
        <v>0</v>
      </c>
      <c r="I84" s="10">
        <f t="shared" si="33"/>
        <v>2368550.2799999998</v>
      </c>
    </row>
    <row r="85" spans="1:9" s="12" customFormat="1" ht="15" thickBot="1" x14ac:dyDescent="0.35">
      <c r="A85" s="20"/>
      <c r="B85" s="21"/>
      <c r="C85" s="22"/>
      <c r="D85" s="9">
        <v>2022</v>
      </c>
      <c r="E85" s="10">
        <f t="shared" si="33"/>
        <v>46464407.170000002</v>
      </c>
      <c r="F85" s="10">
        <f t="shared" si="33"/>
        <v>0</v>
      </c>
      <c r="G85" s="10">
        <f t="shared" si="33"/>
        <v>41857458</v>
      </c>
      <c r="H85" s="10">
        <f t="shared" si="33"/>
        <v>0</v>
      </c>
      <c r="I85" s="10">
        <f t="shared" si="33"/>
        <v>4606949.17</v>
      </c>
    </row>
    <row r="86" spans="1:9" s="12" customFormat="1" ht="15" thickBot="1" x14ac:dyDescent="0.35">
      <c r="A86" s="20"/>
      <c r="B86" s="21"/>
      <c r="C86" s="22"/>
      <c r="D86" s="9">
        <v>2023</v>
      </c>
      <c r="E86" s="10">
        <f t="shared" si="33"/>
        <v>212378949.09999999</v>
      </c>
      <c r="F86" s="10">
        <f t="shared" si="33"/>
        <v>0</v>
      </c>
      <c r="G86" s="10">
        <f t="shared" si="33"/>
        <v>188685406.86000001</v>
      </c>
      <c r="H86" s="10">
        <f t="shared" si="33"/>
        <v>0</v>
      </c>
      <c r="I86" s="10">
        <f t="shared" si="33"/>
        <v>23693542.239999998</v>
      </c>
    </row>
    <row r="87" spans="1:9" s="12" customFormat="1" ht="15" thickBot="1" x14ac:dyDescent="0.35">
      <c r="A87" s="20"/>
      <c r="B87" s="21"/>
      <c r="C87" s="22"/>
      <c r="D87" s="9">
        <v>2024</v>
      </c>
      <c r="E87" s="10">
        <f>E16+E26+E36+E46+E57+E67+E77</f>
        <v>27440267.280000001</v>
      </c>
      <c r="F87" s="10">
        <f>F16+F26+F36+F46+F57+F67</f>
        <v>0</v>
      </c>
      <c r="G87" s="10">
        <f>G16+G26+G36+G46+G57+G67+G77</f>
        <v>24421721.93</v>
      </c>
      <c r="H87" s="10">
        <f>H16+H26+H36+H46+H57+H67</f>
        <v>0</v>
      </c>
      <c r="I87" s="10">
        <f>I16+I26+I36+I46+I57+I67+I77</f>
        <v>3018545.3499999996</v>
      </c>
    </row>
    <row r="88" spans="1:9" s="12" customFormat="1" ht="15" thickBot="1" x14ac:dyDescent="0.35">
      <c r="A88" s="20"/>
      <c r="B88" s="21"/>
      <c r="C88" s="22"/>
      <c r="D88" s="9">
        <v>2025</v>
      </c>
      <c r="E88" s="10">
        <f>E17+E27+E37+E47+E58+E68</f>
        <v>343231</v>
      </c>
      <c r="F88" s="10">
        <f t="shared" ref="F88:F90" si="34">F17+F27+F37+F47+F58+F68</f>
        <v>0</v>
      </c>
      <c r="G88" s="10">
        <f t="shared" ref="G88:G90" si="35">G17+G27+G37+G47+G58+G68+G78</f>
        <v>272231</v>
      </c>
      <c r="H88" s="10">
        <f t="shared" ref="H88:H90" si="36">H17+H27+H37+H47+H58+H68</f>
        <v>0</v>
      </c>
      <c r="I88" s="10">
        <f t="shared" ref="I88:I90" si="37">I17+I27+I37+I47+I58+I68+I78</f>
        <v>71000</v>
      </c>
    </row>
    <row r="89" spans="1:9" s="12" customFormat="1" ht="15" thickBot="1" x14ac:dyDescent="0.35">
      <c r="A89" s="20"/>
      <c r="B89" s="21"/>
      <c r="C89" s="22"/>
      <c r="D89" s="9">
        <v>2026</v>
      </c>
      <c r="E89" s="10">
        <f t="shared" ref="E89:E90" si="38">E18+E28+E38+E48+E59+E69</f>
        <v>71000</v>
      </c>
      <c r="F89" s="10">
        <f t="shared" si="34"/>
        <v>0</v>
      </c>
      <c r="G89" s="10">
        <f t="shared" si="35"/>
        <v>0</v>
      </c>
      <c r="H89" s="10">
        <f t="shared" si="36"/>
        <v>0</v>
      </c>
      <c r="I89" s="10">
        <f t="shared" si="37"/>
        <v>71000</v>
      </c>
    </row>
    <row r="90" spans="1:9" s="12" customFormat="1" ht="15" thickBot="1" x14ac:dyDescent="0.35">
      <c r="A90" s="23"/>
      <c r="B90" s="24"/>
      <c r="C90" s="25"/>
      <c r="D90" s="9">
        <v>2027</v>
      </c>
      <c r="E90" s="10">
        <f t="shared" si="38"/>
        <v>71000</v>
      </c>
      <c r="F90" s="10">
        <f t="shared" si="34"/>
        <v>0</v>
      </c>
      <c r="G90" s="10">
        <f t="shared" si="35"/>
        <v>0</v>
      </c>
      <c r="H90" s="10">
        <f t="shared" si="36"/>
        <v>0</v>
      </c>
      <c r="I90" s="10">
        <f t="shared" si="37"/>
        <v>71000</v>
      </c>
    </row>
    <row r="91" spans="1:9" s="12" customFormat="1" ht="15" thickBot="1" x14ac:dyDescent="0.35">
      <c r="A91" s="17" t="s">
        <v>42</v>
      </c>
      <c r="B91" s="18"/>
      <c r="C91" s="19"/>
      <c r="D91" s="9" t="s">
        <v>3</v>
      </c>
      <c r="E91" s="10">
        <f t="shared" ref="E91:H91" si="39">E81</f>
        <v>296649406.67999995</v>
      </c>
      <c r="F91" s="10">
        <f t="shared" si="39"/>
        <v>0</v>
      </c>
      <c r="G91" s="10">
        <f t="shared" si="39"/>
        <v>262117037.87</v>
      </c>
      <c r="H91" s="10">
        <f t="shared" si="39"/>
        <v>0</v>
      </c>
      <c r="I91" s="10">
        <f t="shared" ref="I91:I98" si="40">I81</f>
        <v>34189137.809999995</v>
      </c>
    </row>
    <row r="92" spans="1:9" s="12" customFormat="1" ht="15" thickBot="1" x14ac:dyDescent="0.35">
      <c r="A92" s="20"/>
      <c r="B92" s="21"/>
      <c r="C92" s="22"/>
      <c r="D92" s="9">
        <v>2019</v>
      </c>
      <c r="E92" s="10">
        <f t="shared" ref="E92:H97" si="41">E82</f>
        <v>815495</v>
      </c>
      <c r="F92" s="10">
        <f t="shared" si="41"/>
        <v>0</v>
      </c>
      <c r="G92" s="10">
        <f t="shared" si="41"/>
        <v>709481</v>
      </c>
      <c r="H92" s="10">
        <f t="shared" si="41"/>
        <v>0</v>
      </c>
      <c r="I92" s="10">
        <f t="shared" si="40"/>
        <v>106014</v>
      </c>
    </row>
    <row r="93" spans="1:9" s="12" customFormat="1" ht="15" thickBot="1" x14ac:dyDescent="0.35">
      <c r="A93" s="20"/>
      <c r="B93" s="21"/>
      <c r="C93" s="22"/>
      <c r="D93" s="9">
        <v>2020</v>
      </c>
      <c r="E93" s="10">
        <f t="shared" si="41"/>
        <v>1119313.77</v>
      </c>
      <c r="F93" s="10">
        <f t="shared" si="41"/>
        <v>0</v>
      </c>
      <c r="G93" s="10">
        <f t="shared" si="41"/>
        <v>794777</v>
      </c>
      <c r="H93" s="10">
        <f t="shared" si="41"/>
        <v>0</v>
      </c>
      <c r="I93" s="10">
        <f t="shared" si="40"/>
        <v>324536.77</v>
      </c>
    </row>
    <row r="94" spans="1:9" s="12" customFormat="1" ht="15" thickBot="1" x14ac:dyDescent="0.35">
      <c r="A94" s="20"/>
      <c r="B94" s="21"/>
      <c r="C94" s="22"/>
      <c r="D94" s="9">
        <v>2021</v>
      </c>
      <c r="E94" s="10">
        <f t="shared" si="41"/>
        <v>8016743.3600000003</v>
      </c>
      <c r="F94" s="10">
        <f t="shared" si="41"/>
        <v>0</v>
      </c>
      <c r="G94" s="10">
        <f t="shared" si="41"/>
        <v>5648193.0800000001</v>
      </c>
      <c r="H94" s="10">
        <f t="shared" si="41"/>
        <v>0</v>
      </c>
      <c r="I94" s="10">
        <f t="shared" si="40"/>
        <v>2368550.2799999998</v>
      </c>
    </row>
    <row r="95" spans="1:9" s="12" customFormat="1" ht="15" thickBot="1" x14ac:dyDescent="0.35">
      <c r="A95" s="20"/>
      <c r="B95" s="21"/>
      <c r="C95" s="22"/>
      <c r="D95" s="9">
        <v>2022</v>
      </c>
      <c r="E95" s="10">
        <f t="shared" si="41"/>
        <v>46464407.170000002</v>
      </c>
      <c r="F95" s="10">
        <f t="shared" si="41"/>
        <v>0</v>
      </c>
      <c r="G95" s="10">
        <f t="shared" si="41"/>
        <v>41857458</v>
      </c>
      <c r="H95" s="10">
        <f t="shared" si="41"/>
        <v>0</v>
      </c>
      <c r="I95" s="10">
        <f t="shared" si="40"/>
        <v>4606949.17</v>
      </c>
    </row>
    <row r="96" spans="1:9" s="12" customFormat="1" ht="15" thickBot="1" x14ac:dyDescent="0.35">
      <c r="A96" s="20"/>
      <c r="B96" s="21"/>
      <c r="C96" s="22"/>
      <c r="D96" s="9">
        <v>2023</v>
      </c>
      <c r="E96" s="10">
        <f t="shared" si="41"/>
        <v>212378949.09999999</v>
      </c>
      <c r="F96" s="10">
        <f t="shared" si="41"/>
        <v>0</v>
      </c>
      <c r="G96" s="10">
        <f t="shared" si="41"/>
        <v>188685406.86000001</v>
      </c>
      <c r="H96" s="10">
        <f t="shared" si="41"/>
        <v>0</v>
      </c>
      <c r="I96" s="10">
        <f t="shared" si="40"/>
        <v>23693542.239999998</v>
      </c>
    </row>
    <row r="97" spans="1:9" s="12" customFormat="1" ht="15" thickBot="1" x14ac:dyDescent="0.35">
      <c r="A97" s="20"/>
      <c r="B97" s="21"/>
      <c r="C97" s="22"/>
      <c r="D97" s="9">
        <v>2024</v>
      </c>
      <c r="E97" s="10">
        <f t="shared" si="41"/>
        <v>27440267.280000001</v>
      </c>
      <c r="F97" s="10">
        <f t="shared" si="41"/>
        <v>0</v>
      </c>
      <c r="G97" s="10">
        <f t="shared" si="41"/>
        <v>24421721.93</v>
      </c>
      <c r="H97" s="10">
        <f t="shared" si="41"/>
        <v>0</v>
      </c>
      <c r="I97" s="10">
        <f t="shared" si="40"/>
        <v>3018545.3499999996</v>
      </c>
    </row>
    <row r="98" spans="1:9" s="12" customFormat="1" ht="15" thickBot="1" x14ac:dyDescent="0.35">
      <c r="A98" s="20"/>
      <c r="B98" s="21"/>
      <c r="C98" s="22"/>
      <c r="D98" s="9">
        <v>2025</v>
      </c>
      <c r="E98" s="10">
        <f>E88</f>
        <v>343231</v>
      </c>
      <c r="F98" s="10">
        <f>F87</f>
        <v>0</v>
      </c>
      <c r="G98" s="10">
        <f>G88</f>
        <v>272231</v>
      </c>
      <c r="H98" s="10">
        <f>H87</f>
        <v>0</v>
      </c>
      <c r="I98" s="10">
        <f t="shared" si="40"/>
        <v>71000</v>
      </c>
    </row>
    <row r="99" spans="1:9" s="12" customFormat="1" ht="15" thickBot="1" x14ac:dyDescent="0.35">
      <c r="A99" s="20"/>
      <c r="B99" s="21"/>
      <c r="C99" s="22"/>
      <c r="D99" s="9">
        <v>2026</v>
      </c>
      <c r="E99" s="10">
        <f t="shared" ref="E99:E100" si="42">E89</f>
        <v>71000</v>
      </c>
      <c r="F99" s="10">
        <f t="shared" ref="F99:F100" si="43">F88</f>
        <v>0</v>
      </c>
      <c r="G99" s="10">
        <f t="shared" ref="G99:G100" si="44">G89</f>
        <v>0</v>
      </c>
      <c r="H99" s="10">
        <f t="shared" ref="H99:H100" si="45">H88</f>
        <v>0</v>
      </c>
      <c r="I99" s="10">
        <f t="shared" ref="I99:I100" si="46">I89</f>
        <v>71000</v>
      </c>
    </row>
    <row r="100" spans="1:9" s="12" customFormat="1" ht="15" thickBot="1" x14ac:dyDescent="0.35">
      <c r="A100" s="23"/>
      <c r="B100" s="24"/>
      <c r="C100" s="25"/>
      <c r="D100" s="9">
        <v>2027</v>
      </c>
      <c r="E100" s="10">
        <f t="shared" si="42"/>
        <v>71000</v>
      </c>
      <c r="F100" s="10">
        <f t="shared" si="43"/>
        <v>0</v>
      </c>
      <c r="G100" s="10">
        <f t="shared" si="44"/>
        <v>0</v>
      </c>
      <c r="H100" s="10">
        <f t="shared" si="45"/>
        <v>0</v>
      </c>
      <c r="I100" s="10">
        <f t="shared" si="46"/>
        <v>71000</v>
      </c>
    </row>
    <row r="101" spans="1:9" s="12" customFormat="1" ht="15" thickBot="1" x14ac:dyDescent="0.35">
      <c r="A101" s="17" t="s">
        <v>1</v>
      </c>
      <c r="B101" s="18"/>
      <c r="C101" s="19"/>
      <c r="D101" s="9" t="s">
        <v>3</v>
      </c>
      <c r="E101" s="10">
        <f t="shared" ref="E101:H101" si="47">E91</f>
        <v>296649406.67999995</v>
      </c>
      <c r="F101" s="10">
        <f t="shared" si="47"/>
        <v>0</v>
      </c>
      <c r="G101" s="10">
        <f t="shared" si="47"/>
        <v>262117037.87</v>
      </c>
      <c r="H101" s="10">
        <f t="shared" si="47"/>
        <v>0</v>
      </c>
      <c r="I101" s="10">
        <f t="shared" ref="I101:I109" si="48">I91</f>
        <v>34189137.809999995</v>
      </c>
    </row>
    <row r="102" spans="1:9" s="12" customFormat="1" ht="15" thickBot="1" x14ac:dyDescent="0.35">
      <c r="A102" s="20"/>
      <c r="B102" s="21"/>
      <c r="C102" s="22"/>
      <c r="D102" s="9">
        <v>2019</v>
      </c>
      <c r="E102" s="10">
        <f t="shared" ref="E102:H108" si="49">E92</f>
        <v>815495</v>
      </c>
      <c r="F102" s="10">
        <f t="shared" si="49"/>
        <v>0</v>
      </c>
      <c r="G102" s="10">
        <f t="shared" si="49"/>
        <v>709481</v>
      </c>
      <c r="H102" s="10">
        <f t="shared" si="49"/>
        <v>0</v>
      </c>
      <c r="I102" s="10">
        <f t="shared" si="48"/>
        <v>106014</v>
      </c>
    </row>
    <row r="103" spans="1:9" s="12" customFormat="1" ht="15" thickBot="1" x14ac:dyDescent="0.35">
      <c r="A103" s="20"/>
      <c r="B103" s="21"/>
      <c r="C103" s="22"/>
      <c r="D103" s="9">
        <v>2020</v>
      </c>
      <c r="E103" s="10">
        <f t="shared" si="49"/>
        <v>1119313.77</v>
      </c>
      <c r="F103" s="10">
        <f t="shared" si="49"/>
        <v>0</v>
      </c>
      <c r="G103" s="10">
        <f t="shared" si="49"/>
        <v>794777</v>
      </c>
      <c r="H103" s="10">
        <f t="shared" si="49"/>
        <v>0</v>
      </c>
      <c r="I103" s="10">
        <f t="shared" si="48"/>
        <v>324536.77</v>
      </c>
    </row>
    <row r="104" spans="1:9" s="12" customFormat="1" ht="15" thickBot="1" x14ac:dyDescent="0.35">
      <c r="A104" s="20"/>
      <c r="B104" s="21"/>
      <c r="C104" s="22"/>
      <c r="D104" s="9">
        <v>2021</v>
      </c>
      <c r="E104" s="10">
        <f t="shared" si="49"/>
        <v>8016743.3600000003</v>
      </c>
      <c r="F104" s="10">
        <f t="shared" si="49"/>
        <v>0</v>
      </c>
      <c r="G104" s="10">
        <f t="shared" si="49"/>
        <v>5648193.0800000001</v>
      </c>
      <c r="H104" s="10">
        <f t="shared" si="49"/>
        <v>0</v>
      </c>
      <c r="I104" s="10">
        <f t="shared" si="48"/>
        <v>2368550.2799999998</v>
      </c>
    </row>
    <row r="105" spans="1:9" s="12" customFormat="1" ht="15" thickBot="1" x14ac:dyDescent="0.35">
      <c r="A105" s="20"/>
      <c r="B105" s="21"/>
      <c r="C105" s="22"/>
      <c r="D105" s="9">
        <v>2022</v>
      </c>
      <c r="E105" s="10">
        <f t="shared" si="49"/>
        <v>46464407.170000002</v>
      </c>
      <c r="F105" s="10">
        <f t="shared" si="49"/>
        <v>0</v>
      </c>
      <c r="G105" s="10">
        <f t="shared" si="49"/>
        <v>41857458</v>
      </c>
      <c r="H105" s="10">
        <f t="shared" si="49"/>
        <v>0</v>
      </c>
      <c r="I105" s="10">
        <f t="shared" si="48"/>
        <v>4606949.17</v>
      </c>
    </row>
    <row r="106" spans="1:9" s="12" customFormat="1" ht="15" thickBot="1" x14ac:dyDescent="0.35">
      <c r="A106" s="20"/>
      <c r="B106" s="21"/>
      <c r="C106" s="22"/>
      <c r="D106" s="9">
        <v>2023</v>
      </c>
      <c r="E106" s="10">
        <f t="shared" si="49"/>
        <v>212378949.09999999</v>
      </c>
      <c r="F106" s="10">
        <f t="shared" si="49"/>
        <v>0</v>
      </c>
      <c r="G106" s="10">
        <f t="shared" si="49"/>
        <v>188685406.86000001</v>
      </c>
      <c r="H106" s="10">
        <f t="shared" si="49"/>
        <v>0</v>
      </c>
      <c r="I106" s="10">
        <f t="shared" si="48"/>
        <v>23693542.239999998</v>
      </c>
    </row>
    <row r="107" spans="1:9" s="12" customFormat="1" ht="15" thickBot="1" x14ac:dyDescent="0.35">
      <c r="A107" s="20"/>
      <c r="B107" s="21"/>
      <c r="C107" s="22"/>
      <c r="D107" s="9">
        <v>2024</v>
      </c>
      <c r="E107" s="10">
        <f t="shared" si="49"/>
        <v>27440267.280000001</v>
      </c>
      <c r="F107" s="10">
        <f t="shared" si="49"/>
        <v>0</v>
      </c>
      <c r="G107" s="10">
        <f t="shared" si="49"/>
        <v>24421721.93</v>
      </c>
      <c r="H107" s="10">
        <f t="shared" si="49"/>
        <v>0</v>
      </c>
      <c r="I107" s="10">
        <f t="shared" si="48"/>
        <v>3018545.3499999996</v>
      </c>
    </row>
    <row r="108" spans="1:9" s="12" customFormat="1" ht="15" thickBot="1" x14ac:dyDescent="0.35">
      <c r="A108" s="20"/>
      <c r="B108" s="21"/>
      <c r="C108" s="22"/>
      <c r="D108" s="9">
        <v>2025</v>
      </c>
      <c r="E108" s="10">
        <f t="shared" si="49"/>
        <v>343231</v>
      </c>
      <c r="F108" s="10">
        <f t="shared" si="49"/>
        <v>0</v>
      </c>
      <c r="G108" s="10">
        <f t="shared" si="49"/>
        <v>272231</v>
      </c>
      <c r="H108" s="10">
        <f t="shared" si="49"/>
        <v>0</v>
      </c>
      <c r="I108" s="10">
        <f t="shared" si="48"/>
        <v>71000</v>
      </c>
    </row>
    <row r="109" spans="1:9" s="12" customFormat="1" ht="15" thickBot="1" x14ac:dyDescent="0.35">
      <c r="A109" s="20"/>
      <c r="B109" s="21"/>
      <c r="C109" s="22"/>
      <c r="D109" s="9">
        <v>2026</v>
      </c>
      <c r="E109" s="10">
        <f>E99</f>
        <v>71000</v>
      </c>
      <c r="F109" s="10">
        <f t="shared" ref="F109:F110" si="50">F99</f>
        <v>0</v>
      </c>
      <c r="G109" s="10">
        <f t="shared" ref="G109:G110" si="51">G99</f>
        <v>0</v>
      </c>
      <c r="H109" s="10">
        <f t="shared" ref="H109:H110" si="52">H99</f>
        <v>0</v>
      </c>
      <c r="I109" s="10">
        <f t="shared" si="48"/>
        <v>71000</v>
      </c>
    </row>
    <row r="110" spans="1:9" s="12" customFormat="1" ht="15" thickBot="1" x14ac:dyDescent="0.35">
      <c r="A110" s="23"/>
      <c r="B110" s="24"/>
      <c r="C110" s="25"/>
      <c r="D110" s="9">
        <v>2027</v>
      </c>
      <c r="E110" s="10">
        <f t="shared" ref="E110" si="53">E100</f>
        <v>71000</v>
      </c>
      <c r="F110" s="10">
        <f t="shared" si="50"/>
        <v>0</v>
      </c>
      <c r="G110" s="10">
        <f t="shared" si="51"/>
        <v>0</v>
      </c>
      <c r="H110" s="10">
        <f t="shared" si="52"/>
        <v>0</v>
      </c>
      <c r="I110" s="10">
        <f t="shared" ref="I110" si="54">I100</f>
        <v>71000</v>
      </c>
    </row>
    <row r="111" spans="1:9" s="12" customFormat="1" ht="40.5" customHeight="1" x14ac:dyDescent="0.3"/>
    <row r="112" spans="1:9" s="13" customFormat="1" ht="15.6" x14ac:dyDescent="0.3">
      <c r="B112" s="13" t="s">
        <v>9</v>
      </c>
      <c r="G112" s="13" t="s">
        <v>2</v>
      </c>
    </row>
  </sheetData>
  <mergeCells count="37">
    <mergeCell ref="A71:A80"/>
    <mergeCell ref="B71:B80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0:C39"/>
    <mergeCell ref="A51:A60"/>
    <mergeCell ref="B51:B60"/>
    <mergeCell ref="C51:C60"/>
    <mergeCell ref="A40:A49"/>
    <mergeCell ref="B40:B49"/>
    <mergeCell ref="C40:C49"/>
    <mergeCell ref="A50:I50"/>
    <mergeCell ref="C71:C80"/>
    <mergeCell ref="A101:C110"/>
    <mergeCell ref="A81:C90"/>
    <mergeCell ref="B9:I9"/>
    <mergeCell ref="A10:A19"/>
    <mergeCell ref="B10:B19"/>
    <mergeCell ref="C10:C19"/>
    <mergeCell ref="A20:A29"/>
    <mergeCell ref="B20:B29"/>
    <mergeCell ref="C20:C29"/>
    <mergeCell ref="A30:A39"/>
    <mergeCell ref="A61:A70"/>
    <mergeCell ref="B61:B70"/>
    <mergeCell ref="C61:C70"/>
    <mergeCell ref="A91:C100"/>
    <mergeCell ref="B30:B3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2025-05-05T07:39:11Z</cp:lastPrinted>
  <dcterms:created xsi:type="dcterms:W3CDTF">2019-08-27T06:02:36Z</dcterms:created>
  <dcterms:modified xsi:type="dcterms:W3CDTF">2025-05-21T06:16:54Z</dcterms:modified>
</cp:coreProperties>
</file>