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ostyukova\Desktop\Вся информация\работа\ПРОГРАММЫ 2019-2025\2. Физкультура\Изменения\36. Пост №1000-па от 11.05.2023\"/>
    </mc:Choice>
  </mc:AlternateContent>
  <bookViews>
    <workbookView xWindow="-120" yWindow="-120" windowWidth="29040" windowHeight="15840"/>
  </bookViews>
  <sheets>
    <sheet name="Приложение 2" sheetId="2" r:id="rId1"/>
  </sheets>
  <definedNames>
    <definedName name="_xlnm.Print_Area" localSheetId="0">'Приложение 2'!$A$1:$I$84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60" i="2" l="1"/>
  <c r="F68" i="2" s="1"/>
  <c r="F76" i="2" s="1"/>
  <c r="G60" i="2"/>
  <c r="G68" i="2" s="1"/>
  <c r="G76" i="2" s="1"/>
  <c r="H60" i="2"/>
  <c r="F61" i="2"/>
  <c r="F69" i="2" s="1"/>
  <c r="F77" i="2" s="1"/>
  <c r="G61" i="2"/>
  <c r="G69" i="2" s="1"/>
  <c r="G77" i="2" s="1"/>
  <c r="H61" i="2"/>
  <c r="H69" i="2" s="1"/>
  <c r="H77" i="2" s="1"/>
  <c r="F62" i="2"/>
  <c r="F70" i="2" s="1"/>
  <c r="F78" i="2" s="1"/>
  <c r="G62" i="2"/>
  <c r="G70" i="2" s="1"/>
  <c r="G78" i="2" s="1"/>
  <c r="H62" i="2"/>
  <c r="H70" i="2" s="1"/>
  <c r="H78" i="2" s="1"/>
  <c r="I62" i="2"/>
  <c r="I70" i="2" s="1"/>
  <c r="I78" i="2" s="1"/>
  <c r="I61" i="2"/>
  <c r="I69" i="2" s="1"/>
  <c r="I77" i="2" s="1"/>
  <c r="I60" i="2"/>
  <c r="I41" i="2"/>
  <c r="G41" i="2" s="1"/>
  <c r="F41" i="2" s="1"/>
  <c r="E41" i="2" s="1"/>
  <c r="H41" i="2"/>
  <c r="I40" i="2"/>
  <c r="G40" i="2" s="1"/>
  <c r="F40" i="2" s="1"/>
  <c r="H40" i="2"/>
  <c r="H34" i="2" s="1"/>
  <c r="E39" i="2"/>
  <c r="E38" i="2"/>
  <c r="E37" i="2"/>
  <c r="E35" i="2"/>
  <c r="I34" i="2"/>
  <c r="I50" i="2"/>
  <c r="G50" i="2" s="1"/>
  <c r="I49" i="2"/>
  <c r="G49" i="2" s="1"/>
  <c r="F49" i="2" s="1"/>
  <c r="E49" i="2" s="1"/>
  <c r="E48" i="2"/>
  <c r="E47" i="2"/>
  <c r="E46" i="2"/>
  <c r="E44" i="2"/>
  <c r="H43" i="2"/>
  <c r="I58" i="2"/>
  <c r="G58" i="2" s="1"/>
  <c r="F58" i="2" s="1"/>
  <c r="E58" i="2" s="1"/>
  <c r="H58" i="2"/>
  <c r="I57" i="2"/>
  <c r="G57" i="2" s="1"/>
  <c r="F57" i="2" s="1"/>
  <c r="H57" i="2"/>
  <c r="E56" i="2"/>
  <c r="E55" i="2"/>
  <c r="E54" i="2"/>
  <c r="E52" i="2"/>
  <c r="I32" i="2"/>
  <c r="G32" i="2" s="1"/>
  <c r="F32" i="2" s="1"/>
  <c r="E32" i="2" s="1"/>
  <c r="E24" i="2"/>
  <c r="H16" i="2"/>
  <c r="E16" i="2" s="1"/>
  <c r="F65" i="2" l="1"/>
  <c r="F73" i="2" s="1"/>
  <c r="F81" i="2" s="1"/>
  <c r="I68" i="2"/>
  <c r="I76" i="2" s="1"/>
  <c r="H68" i="2"/>
  <c r="H76" i="2" s="1"/>
  <c r="I65" i="2"/>
  <c r="I73" i="2" s="1"/>
  <c r="I81" i="2" s="1"/>
  <c r="H65" i="2"/>
  <c r="H73" i="2" s="1"/>
  <c r="H81" i="2" s="1"/>
  <c r="G65" i="2"/>
  <c r="G73" i="2" s="1"/>
  <c r="G81" i="2" s="1"/>
  <c r="H51" i="2"/>
  <c r="E40" i="2"/>
  <c r="E65" i="2" s="1"/>
  <c r="E73" i="2" s="1"/>
  <c r="E81" i="2" s="1"/>
  <c r="F34" i="2"/>
  <c r="I43" i="2"/>
  <c r="G34" i="2"/>
  <c r="F50" i="2"/>
  <c r="G43" i="2"/>
  <c r="I51" i="2"/>
  <c r="E57" i="2"/>
  <c r="F51" i="2"/>
  <c r="G51" i="2"/>
  <c r="I33" i="2"/>
  <c r="E31" i="2"/>
  <c r="E30" i="2"/>
  <c r="E29" i="2"/>
  <c r="E27" i="2"/>
  <c r="H26" i="2"/>
  <c r="H23" i="2"/>
  <c r="H64" i="2" s="1"/>
  <c r="H72" i="2" s="1"/>
  <c r="H80" i="2" s="1"/>
  <c r="H22" i="2"/>
  <c r="H63" i="2" s="1"/>
  <c r="H71" i="2" s="1"/>
  <c r="H79" i="2" s="1"/>
  <c r="H17" i="2"/>
  <c r="H66" i="2" s="1"/>
  <c r="H74" i="2" s="1"/>
  <c r="H82" i="2" s="1"/>
  <c r="I23" i="2"/>
  <c r="I64" i="2" s="1"/>
  <c r="I72" i="2" s="1"/>
  <c r="I80" i="2" s="1"/>
  <c r="I22" i="2"/>
  <c r="I63" i="2" s="1"/>
  <c r="I71" i="2" s="1"/>
  <c r="I79" i="2" s="1"/>
  <c r="G33" i="2" l="1"/>
  <c r="G66" i="2" s="1"/>
  <c r="G74" i="2" s="1"/>
  <c r="G82" i="2" s="1"/>
  <c r="I66" i="2"/>
  <c r="I74" i="2" s="1"/>
  <c r="I82" i="2" s="1"/>
  <c r="H59" i="2"/>
  <c r="H67" i="2" s="1"/>
  <c r="H75" i="2" s="1"/>
  <c r="E34" i="2"/>
  <c r="E50" i="2"/>
  <c r="E43" i="2" s="1"/>
  <c r="F43" i="2"/>
  <c r="E51" i="2"/>
  <c r="G22" i="2"/>
  <c r="G63" i="2" s="1"/>
  <c r="G23" i="2"/>
  <c r="G64" i="2" s="1"/>
  <c r="G72" i="2" s="1"/>
  <c r="G80" i="2" s="1"/>
  <c r="I26" i="2"/>
  <c r="F33" i="2"/>
  <c r="F66" i="2" s="1"/>
  <c r="F74" i="2" s="1"/>
  <c r="F82" i="2" s="1"/>
  <c r="G26" i="2"/>
  <c r="H18" i="2"/>
  <c r="H10" i="2"/>
  <c r="E19" i="2"/>
  <c r="E20" i="2"/>
  <c r="E21" i="2"/>
  <c r="E25" i="2"/>
  <c r="I18" i="2"/>
  <c r="E14" i="2"/>
  <c r="E15" i="2"/>
  <c r="E17" i="2"/>
  <c r="E13" i="2"/>
  <c r="E62" i="2" s="1"/>
  <c r="E70" i="2" s="1"/>
  <c r="E78" i="2" s="1"/>
  <c r="E12" i="2"/>
  <c r="E61" i="2" s="1"/>
  <c r="E69" i="2" s="1"/>
  <c r="E77" i="2" s="1"/>
  <c r="F10" i="2"/>
  <c r="G10" i="2"/>
  <c r="I10" i="2"/>
  <c r="E11" i="2"/>
  <c r="I59" i="2" l="1"/>
  <c r="I67" i="2" s="1"/>
  <c r="I75" i="2" s="1"/>
  <c r="E60" i="2"/>
  <c r="E68" i="2" s="1"/>
  <c r="E76" i="2" s="1"/>
  <c r="G71" i="2"/>
  <c r="G79" i="2" s="1"/>
  <c r="G59" i="2"/>
  <c r="G67" i="2" s="1"/>
  <c r="G75" i="2" s="1"/>
  <c r="F23" i="2"/>
  <c r="F64" i="2" s="1"/>
  <c r="F72" i="2" s="1"/>
  <c r="F80" i="2" s="1"/>
  <c r="G18" i="2"/>
  <c r="F22" i="2"/>
  <c r="F63" i="2" s="1"/>
  <c r="E33" i="2"/>
  <c r="E26" i="2" s="1"/>
  <c r="F26" i="2"/>
  <c r="E23" i="2"/>
  <c r="E64" i="2" s="1"/>
  <c r="E72" i="2" s="1"/>
  <c r="E80" i="2" s="1"/>
  <c r="E10" i="2"/>
  <c r="F71" i="2" l="1"/>
  <c r="F79" i="2" s="1"/>
  <c r="F59" i="2"/>
  <c r="F67" i="2" s="1"/>
  <c r="F75" i="2" s="1"/>
  <c r="E66" i="2"/>
  <c r="E74" i="2" s="1"/>
  <c r="E82" i="2" s="1"/>
  <c r="F18" i="2"/>
  <c r="E18" i="2" s="1"/>
  <c r="E22" i="2"/>
  <c r="E63" i="2" s="1"/>
  <c r="E71" i="2" s="1"/>
  <c r="E79" i="2" s="1"/>
  <c r="E59" i="2" l="1"/>
  <c r="E67" i="2" s="1"/>
  <c r="E75" i="2" s="1"/>
</calcChain>
</file>

<file path=xl/sharedStrings.xml><?xml version="1.0" encoding="utf-8"?>
<sst xmlns="http://schemas.openxmlformats.org/spreadsheetml/2006/main" count="50" uniqueCount="40">
  <si>
    <t>№ п/п</t>
  </si>
  <si>
    <t>ВСЕГО:</t>
  </si>
  <si>
    <t>М.В. Торопкин</t>
  </si>
  <si>
    <t>Итого</t>
  </si>
  <si>
    <t xml:space="preserve"> </t>
  </si>
  <si>
    <t>Наименование мероприятия, подпрограммы</t>
  </si>
  <si>
    <r>
      <t>Наименование мероприятия, подпрограммы</t>
    </r>
    <r>
      <rPr>
        <sz val="12"/>
        <color theme="1"/>
        <rFont val="Times New Roman"/>
        <family val="1"/>
        <charset val="204"/>
      </rPr>
      <t xml:space="preserve"> </t>
    </r>
    <r>
      <rPr>
        <sz val="10"/>
        <color theme="1"/>
        <rFont val="Times New Roman"/>
        <family val="1"/>
        <charset val="204"/>
      </rPr>
      <t>муниципальной подпрограммы</t>
    </r>
  </si>
  <si>
    <t>государственной программы Иркутской области</t>
  </si>
  <si>
    <t>Всего:</t>
  </si>
  <si>
    <t xml:space="preserve">Мэр города </t>
  </si>
  <si>
    <t>1.1</t>
  </si>
  <si>
    <t>1.2</t>
  </si>
  <si>
    <t>Год реализации</t>
  </si>
  <si>
    <t>Общий объем финансирования, руб.</t>
  </si>
  <si>
    <t>Федеральный бюджет, руб.</t>
  </si>
  <si>
    <t>Областной бюджет, руб.</t>
  </si>
  <si>
    <t>Местный бюджет   (софинансирование), руб.</t>
  </si>
  <si>
    <t>«Приложение № 4
к муниципальной программе
«Развитие физической культуры и спорта» на 2019-2024 годы</t>
  </si>
  <si>
    <t>1.3</t>
  </si>
  <si>
    <t>Приложение № 2  к постановлению администрации города Усолье-Сибирское от _________2021 г. №_______</t>
  </si>
  <si>
    <t>1.4</t>
  </si>
  <si>
    <t>Иные источники финансирования, руб.</t>
  </si>
  <si>
    <t>1.5</t>
  </si>
  <si>
    <t>Основное мероприятие 1.3 "Приобретение спортивного оборудования и инвентаря для оснащения муниципальных организаций, осуществляющих деятельность в сфере физической культуры и массового спорта" Подпрограммы 1 "Развитие физической культуры и массового спорта" на 2019-2025 годы</t>
  </si>
  <si>
    <t>Основное мероприятие "Содействие в оснащении необходимым спортивным оборудованием, инвентарем для занятий физической культурой и спортом, подготовка объектов спорта к проведению спортивных мероприятий" на 2019-2025 год Подпрограммы "Развитие спортивной инфраструктуры и материально-технической базы в Иркутской области" на 2019 - 2025 годы</t>
  </si>
  <si>
    <t>Региональный проект «Создание для всех категорий и групп населения условий для занятий физической культурой и спортом, массовым спортом, в том числе повышение уровня обеспеченности населения объектами спорта, а также подготовка спортивного резерва» на 2019-2025 годы» Подпрограммы "Развитие спортивной инфраструктуры и материально-технической базы в Иркутской области" на 2019 - 2025 годы</t>
  </si>
  <si>
    <t>Мероприятие 1.8.1 ««Строительство физкультурно-оздоровительного комплекса в рамках реализации регионального проекта «Создание для всех категорий и групп населения условий для занятий физической культурой и спортом, массовым спортом, в том числе повышение уровня обеспеченности населения объектами спорта, а также подго-товка спортивного резерва» на 2019-2025 годы» » Подпрограммы 1 "Развитие физической культуры и массового спорта" на 2019-2025 годы</t>
  </si>
  <si>
    <t>Основное мероприятие "Приобретение, строительство, реконструкция, в том числе выполнение проектных и изыскательских работ, объектов государственной и муниципальной собственности Иркутской области в сфере физической культуры и спорта" на 2019 - 2025 годы Подпрограммы "Развитие спортивной инфраструктуры и материально-технической базы в Иркутской области" на 2019 - 2025 годы</t>
  </si>
  <si>
    <t>Основное мероприятие 1.9. «Капитальный ремонт спортивного зала МБУДО "ДЮСШ № 1" по адресу: город Усолье-Сибирское, проезд Фестивальный 1Б». Подпрограммы 1 "Развитие физической культуры и массового спорта" на 2019-2025 годы</t>
  </si>
  <si>
    <t>Основное мероприятие "Обеспечение эффективного управления экономическим развитием Иркутской области" на 2019 - 2025 годы Подпрограммы "Государственная политика в сфере экономического развития Иркутской области" на 2019 - 2025 годы</t>
  </si>
  <si>
    <t>Мероприятие 1.10 «Капитальный ремонт уличного туалета, расположенного в районе МБУ "Спортивный комплекс "Химик"» Подпрограммы 1 "Развитие физической культуры и массового спорта" на 2019-2025 годы</t>
  </si>
  <si>
    <t>Мероприятие 1.11 «Строительство физкультурно-оздоровительного комплекса по адресу: г. Усолье-Сибирское, проспект Ленинский" Подпрограммы 1 "Развитие физической культуры и массового спорта" на 2019-2025 годы</t>
  </si>
  <si>
    <t>Подпрограмма 1 "Развитие физической культуры и массового спорта" на 2019-2025 годы</t>
  </si>
  <si>
    <t xml:space="preserve">Информация об участии муниципального образования «город Усолье-Сибирское» в государственных программах Иркутской области в рамках муниципальной программы города Усолье-Сибирское "Развитие физической культуры и спорта" на 2019-2025 годы 
(наименование муниципальной программы (далее – муниципальная программа))
</t>
  </si>
  <si>
    <t>«Приложение № 4
к муниципальной программе
«Развитие физической культуры и спорта» на 2019-2025 годы</t>
  </si>
  <si>
    <t>Государственная программа Иркутской области «Развитие физической культуры и спорта» на 2019-2025 годы</t>
  </si>
  <si>
    <t>1.6</t>
  </si>
  <si>
    <t>Государственная программа Иркутской области "Экономическое развитие и инновационная экономика" на 2019-2025 годы</t>
  </si>
  <si>
    <t>Мероприятие 1.12. «Обустройство теннисного корта в районе спортивного зала "Химик" по адресу: пр-т Комсомольский, 30». Подпрограммы 1 "Развитие физической культуры и массового спорта" на 2019-2025 годы</t>
  </si>
  <si>
    <t>Приложение № 2  к постановлению администрации города Усолье-Сибирское от 11.05.2023 г. №1000-па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</si>
</sst>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5" fillId="0" borderId="0" xfId="0" applyFont="1" applyAlignment="1">
      <alignment horizontal="left" wrapText="1"/>
    </xf>
    <xf numFmtId="0" fontId="0" fillId="0" borderId="1" xfId="0" applyBorder="1"/>
    <xf numFmtId="0" fontId="2" fillId="0" borderId="1" xfId="0" applyFont="1" applyBorder="1" applyAlignment="1">
      <alignment vertical="center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2" fontId="2" fillId="0" borderId="8" xfId="0" applyNumberFormat="1" applyFont="1" applyBorder="1" applyAlignment="1">
      <alignment horizontal="center" vertical="center" wrapText="1"/>
    </xf>
    <xf numFmtId="2" fontId="4" fillId="0" borderId="8" xfId="0" applyNumberFormat="1" applyFont="1" applyBorder="1" applyAlignment="1">
      <alignment horizontal="center" vertical="center" wrapText="1"/>
    </xf>
    <xf numFmtId="4" fontId="2" fillId="0" borderId="8" xfId="0" applyNumberFormat="1" applyFont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4" fontId="2" fillId="2" borderId="8" xfId="0" applyNumberFormat="1" applyFont="1" applyFill="1" applyBorder="1" applyAlignment="1">
      <alignment horizontal="center" vertical="center" wrapText="1"/>
    </xf>
    <xf numFmtId="2" fontId="2" fillId="2" borderId="8" xfId="0" applyNumberFormat="1" applyFont="1" applyFill="1" applyBorder="1" applyAlignment="1">
      <alignment horizontal="center" vertical="center" wrapText="1"/>
    </xf>
    <xf numFmtId="0" fontId="0" fillId="2" borderId="0" xfId="0" applyFill="1"/>
    <xf numFmtId="0" fontId="3" fillId="2" borderId="0" xfId="0" applyFont="1" applyFill="1"/>
    <xf numFmtId="0" fontId="2" fillId="2" borderId="9" xfId="0" applyFont="1" applyFill="1" applyBorder="1" applyAlignment="1">
      <alignment vertical="center" wrapText="1"/>
    </xf>
    <xf numFmtId="0" fontId="2" fillId="2" borderId="10" xfId="0" applyFont="1" applyFill="1" applyBorder="1" applyAlignment="1">
      <alignment vertical="center" wrapText="1"/>
    </xf>
    <xf numFmtId="0" fontId="2" fillId="2" borderId="11" xfId="0" applyFont="1" applyFill="1" applyBorder="1" applyAlignment="1">
      <alignment vertical="center" wrapText="1"/>
    </xf>
    <xf numFmtId="0" fontId="2" fillId="2" borderId="12" xfId="0" applyFont="1" applyFill="1" applyBorder="1" applyAlignment="1">
      <alignment vertical="center" wrapText="1"/>
    </xf>
    <xf numFmtId="0" fontId="2" fillId="2" borderId="0" xfId="0" applyFont="1" applyFill="1" applyAlignment="1">
      <alignment vertical="center" wrapText="1"/>
    </xf>
    <xf numFmtId="0" fontId="2" fillId="2" borderId="13" xfId="0" applyFont="1" applyFill="1" applyBorder="1" applyAlignment="1">
      <alignment vertical="center" wrapText="1"/>
    </xf>
    <xf numFmtId="0" fontId="2" fillId="2" borderId="14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8" xfId="0" applyFont="1" applyFill="1" applyBorder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49" fontId="2" fillId="2" borderId="2" xfId="0" applyNumberFormat="1" applyFont="1" applyFill="1" applyBorder="1" applyAlignment="1">
      <alignment horizontal="center" vertical="center" wrapText="1"/>
    </xf>
    <xf numFmtId="49" fontId="2" fillId="2" borderId="3" xfId="0" applyNumberFormat="1" applyFont="1" applyFill="1" applyBorder="1" applyAlignment="1">
      <alignment horizontal="center" vertical="center" wrapText="1"/>
    </xf>
    <xf numFmtId="49" fontId="2" fillId="2" borderId="4" xfId="0" applyNumberFormat="1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vertical="center" wrapText="1"/>
    </xf>
    <xf numFmtId="0" fontId="6" fillId="2" borderId="3" xfId="0" applyFont="1" applyFill="1" applyBorder="1" applyAlignment="1">
      <alignment vertical="center" wrapText="1"/>
    </xf>
    <xf numFmtId="0" fontId="6" fillId="2" borderId="4" xfId="0" applyFont="1" applyFill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5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49" fontId="2" fillId="0" borderId="5" xfId="0" applyNumberFormat="1" applyFont="1" applyBorder="1" applyAlignment="1">
      <alignment horizontal="center" vertical="center" wrapText="1"/>
    </xf>
    <xf numFmtId="0" fontId="0" fillId="0" borderId="6" xfId="0" applyBorder="1" applyAlignment="1">
      <alignment vertical="center" wrapText="1"/>
    </xf>
    <xf numFmtId="0" fontId="0" fillId="0" borderId="15" xfId="0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4"/>
  <sheetViews>
    <sheetView tabSelected="1" view="pageBreakPreview" zoomScaleNormal="100" zoomScaleSheetLayoutView="100" workbookViewId="0">
      <selection activeCell="M5" sqref="M5"/>
    </sheetView>
  </sheetViews>
  <sheetFormatPr defaultRowHeight="15" x14ac:dyDescent="0.25"/>
  <cols>
    <col min="1" max="1" width="9.7109375" customWidth="1"/>
    <col min="2" max="2" width="30.7109375" customWidth="1"/>
    <col min="3" max="3" width="37.42578125" customWidth="1"/>
    <col min="4" max="5" width="14.85546875" customWidth="1"/>
    <col min="6" max="6" width="15.140625" customWidth="1"/>
    <col min="7" max="7" width="14.85546875" customWidth="1"/>
    <col min="8" max="8" width="15.7109375" customWidth="1"/>
    <col min="9" max="9" width="14.42578125" customWidth="1"/>
    <col min="259" max="259" width="5.85546875" customWidth="1"/>
    <col min="260" max="260" width="20" customWidth="1"/>
    <col min="261" max="261" width="22.140625" customWidth="1"/>
    <col min="262" max="262" width="14.85546875" customWidth="1"/>
    <col min="263" max="263" width="15.140625" customWidth="1"/>
    <col min="264" max="264" width="13.42578125" customWidth="1"/>
    <col min="265" max="265" width="14.42578125" customWidth="1"/>
    <col min="515" max="515" width="5.85546875" customWidth="1"/>
    <col min="516" max="516" width="20" customWidth="1"/>
    <col min="517" max="517" width="22.140625" customWidth="1"/>
    <col min="518" max="518" width="14.85546875" customWidth="1"/>
    <col min="519" max="519" width="15.140625" customWidth="1"/>
    <col min="520" max="520" width="13.42578125" customWidth="1"/>
    <col min="521" max="521" width="14.42578125" customWidth="1"/>
    <col min="771" max="771" width="5.85546875" customWidth="1"/>
    <col min="772" max="772" width="20" customWidth="1"/>
    <col min="773" max="773" width="22.140625" customWidth="1"/>
    <col min="774" max="774" width="14.85546875" customWidth="1"/>
    <col min="775" max="775" width="15.140625" customWidth="1"/>
    <col min="776" max="776" width="13.42578125" customWidth="1"/>
    <col min="777" max="777" width="14.42578125" customWidth="1"/>
    <col min="1027" max="1027" width="5.85546875" customWidth="1"/>
    <col min="1028" max="1028" width="20" customWidth="1"/>
    <col min="1029" max="1029" width="22.140625" customWidth="1"/>
    <col min="1030" max="1030" width="14.85546875" customWidth="1"/>
    <col min="1031" max="1031" width="15.140625" customWidth="1"/>
    <col min="1032" max="1032" width="13.42578125" customWidth="1"/>
    <col min="1033" max="1033" width="14.42578125" customWidth="1"/>
    <col min="1283" max="1283" width="5.85546875" customWidth="1"/>
    <col min="1284" max="1284" width="20" customWidth="1"/>
    <col min="1285" max="1285" width="22.140625" customWidth="1"/>
    <col min="1286" max="1286" width="14.85546875" customWidth="1"/>
    <col min="1287" max="1287" width="15.140625" customWidth="1"/>
    <col min="1288" max="1288" width="13.42578125" customWidth="1"/>
    <col min="1289" max="1289" width="14.42578125" customWidth="1"/>
    <col min="1539" max="1539" width="5.85546875" customWidth="1"/>
    <col min="1540" max="1540" width="20" customWidth="1"/>
    <col min="1541" max="1541" width="22.140625" customWidth="1"/>
    <col min="1542" max="1542" width="14.85546875" customWidth="1"/>
    <col min="1543" max="1543" width="15.140625" customWidth="1"/>
    <col min="1544" max="1544" width="13.42578125" customWidth="1"/>
    <col min="1545" max="1545" width="14.42578125" customWidth="1"/>
    <col min="1795" max="1795" width="5.85546875" customWidth="1"/>
    <col min="1796" max="1796" width="20" customWidth="1"/>
    <col min="1797" max="1797" width="22.140625" customWidth="1"/>
    <col min="1798" max="1798" width="14.85546875" customWidth="1"/>
    <col min="1799" max="1799" width="15.140625" customWidth="1"/>
    <col min="1800" max="1800" width="13.42578125" customWidth="1"/>
    <col min="1801" max="1801" width="14.42578125" customWidth="1"/>
    <col min="2051" max="2051" width="5.85546875" customWidth="1"/>
    <col min="2052" max="2052" width="20" customWidth="1"/>
    <col min="2053" max="2053" width="22.140625" customWidth="1"/>
    <col min="2054" max="2054" width="14.85546875" customWidth="1"/>
    <col min="2055" max="2055" width="15.140625" customWidth="1"/>
    <col min="2056" max="2056" width="13.42578125" customWidth="1"/>
    <col min="2057" max="2057" width="14.42578125" customWidth="1"/>
    <col min="2307" max="2307" width="5.85546875" customWidth="1"/>
    <col min="2308" max="2308" width="20" customWidth="1"/>
    <col min="2309" max="2309" width="22.140625" customWidth="1"/>
    <col min="2310" max="2310" width="14.85546875" customWidth="1"/>
    <col min="2311" max="2311" width="15.140625" customWidth="1"/>
    <col min="2312" max="2312" width="13.42578125" customWidth="1"/>
    <col min="2313" max="2313" width="14.42578125" customWidth="1"/>
    <col min="2563" max="2563" width="5.85546875" customWidth="1"/>
    <col min="2564" max="2564" width="20" customWidth="1"/>
    <col min="2565" max="2565" width="22.140625" customWidth="1"/>
    <col min="2566" max="2566" width="14.85546875" customWidth="1"/>
    <col min="2567" max="2567" width="15.140625" customWidth="1"/>
    <col min="2568" max="2568" width="13.42578125" customWidth="1"/>
    <col min="2569" max="2569" width="14.42578125" customWidth="1"/>
    <col min="2819" max="2819" width="5.85546875" customWidth="1"/>
    <col min="2820" max="2820" width="20" customWidth="1"/>
    <col min="2821" max="2821" width="22.140625" customWidth="1"/>
    <col min="2822" max="2822" width="14.85546875" customWidth="1"/>
    <col min="2823" max="2823" width="15.140625" customWidth="1"/>
    <col min="2824" max="2824" width="13.42578125" customWidth="1"/>
    <col min="2825" max="2825" width="14.42578125" customWidth="1"/>
    <col min="3075" max="3075" width="5.85546875" customWidth="1"/>
    <col min="3076" max="3076" width="20" customWidth="1"/>
    <col min="3077" max="3077" width="22.140625" customWidth="1"/>
    <col min="3078" max="3078" width="14.85546875" customWidth="1"/>
    <col min="3079" max="3079" width="15.140625" customWidth="1"/>
    <col min="3080" max="3080" width="13.42578125" customWidth="1"/>
    <col min="3081" max="3081" width="14.42578125" customWidth="1"/>
    <col min="3331" max="3331" width="5.85546875" customWidth="1"/>
    <col min="3332" max="3332" width="20" customWidth="1"/>
    <col min="3333" max="3333" width="22.140625" customWidth="1"/>
    <col min="3334" max="3334" width="14.85546875" customWidth="1"/>
    <col min="3335" max="3335" width="15.140625" customWidth="1"/>
    <col min="3336" max="3336" width="13.42578125" customWidth="1"/>
    <col min="3337" max="3337" width="14.42578125" customWidth="1"/>
    <col min="3587" max="3587" width="5.85546875" customWidth="1"/>
    <col min="3588" max="3588" width="20" customWidth="1"/>
    <col min="3589" max="3589" width="22.140625" customWidth="1"/>
    <col min="3590" max="3590" width="14.85546875" customWidth="1"/>
    <col min="3591" max="3591" width="15.140625" customWidth="1"/>
    <col min="3592" max="3592" width="13.42578125" customWidth="1"/>
    <col min="3593" max="3593" width="14.42578125" customWidth="1"/>
    <col min="3843" max="3843" width="5.85546875" customWidth="1"/>
    <col min="3844" max="3844" width="20" customWidth="1"/>
    <col min="3845" max="3845" width="22.140625" customWidth="1"/>
    <col min="3846" max="3846" width="14.85546875" customWidth="1"/>
    <col min="3847" max="3847" width="15.140625" customWidth="1"/>
    <col min="3848" max="3848" width="13.42578125" customWidth="1"/>
    <col min="3849" max="3849" width="14.42578125" customWidth="1"/>
    <col min="4099" max="4099" width="5.85546875" customWidth="1"/>
    <col min="4100" max="4100" width="20" customWidth="1"/>
    <col min="4101" max="4101" width="22.140625" customWidth="1"/>
    <col min="4102" max="4102" width="14.85546875" customWidth="1"/>
    <col min="4103" max="4103" width="15.140625" customWidth="1"/>
    <col min="4104" max="4104" width="13.42578125" customWidth="1"/>
    <col min="4105" max="4105" width="14.42578125" customWidth="1"/>
    <col min="4355" max="4355" width="5.85546875" customWidth="1"/>
    <col min="4356" max="4356" width="20" customWidth="1"/>
    <col min="4357" max="4357" width="22.140625" customWidth="1"/>
    <col min="4358" max="4358" width="14.85546875" customWidth="1"/>
    <col min="4359" max="4359" width="15.140625" customWidth="1"/>
    <col min="4360" max="4360" width="13.42578125" customWidth="1"/>
    <col min="4361" max="4361" width="14.42578125" customWidth="1"/>
    <col min="4611" max="4611" width="5.85546875" customWidth="1"/>
    <col min="4612" max="4612" width="20" customWidth="1"/>
    <col min="4613" max="4613" width="22.140625" customWidth="1"/>
    <col min="4614" max="4614" width="14.85546875" customWidth="1"/>
    <col min="4615" max="4615" width="15.140625" customWidth="1"/>
    <col min="4616" max="4616" width="13.42578125" customWidth="1"/>
    <col min="4617" max="4617" width="14.42578125" customWidth="1"/>
    <col min="4867" max="4867" width="5.85546875" customWidth="1"/>
    <col min="4868" max="4868" width="20" customWidth="1"/>
    <col min="4869" max="4869" width="22.140625" customWidth="1"/>
    <col min="4870" max="4870" width="14.85546875" customWidth="1"/>
    <col min="4871" max="4871" width="15.140625" customWidth="1"/>
    <col min="4872" max="4872" width="13.42578125" customWidth="1"/>
    <col min="4873" max="4873" width="14.42578125" customWidth="1"/>
    <col min="5123" max="5123" width="5.85546875" customWidth="1"/>
    <col min="5124" max="5124" width="20" customWidth="1"/>
    <col min="5125" max="5125" width="22.140625" customWidth="1"/>
    <col min="5126" max="5126" width="14.85546875" customWidth="1"/>
    <col min="5127" max="5127" width="15.140625" customWidth="1"/>
    <col min="5128" max="5128" width="13.42578125" customWidth="1"/>
    <col min="5129" max="5129" width="14.42578125" customWidth="1"/>
    <col min="5379" max="5379" width="5.85546875" customWidth="1"/>
    <col min="5380" max="5380" width="20" customWidth="1"/>
    <col min="5381" max="5381" width="22.140625" customWidth="1"/>
    <col min="5382" max="5382" width="14.85546875" customWidth="1"/>
    <col min="5383" max="5383" width="15.140625" customWidth="1"/>
    <col min="5384" max="5384" width="13.42578125" customWidth="1"/>
    <col min="5385" max="5385" width="14.42578125" customWidth="1"/>
    <col min="5635" max="5635" width="5.85546875" customWidth="1"/>
    <col min="5636" max="5636" width="20" customWidth="1"/>
    <col min="5637" max="5637" width="22.140625" customWidth="1"/>
    <col min="5638" max="5638" width="14.85546875" customWidth="1"/>
    <col min="5639" max="5639" width="15.140625" customWidth="1"/>
    <col min="5640" max="5640" width="13.42578125" customWidth="1"/>
    <col min="5641" max="5641" width="14.42578125" customWidth="1"/>
    <col min="5891" max="5891" width="5.85546875" customWidth="1"/>
    <col min="5892" max="5892" width="20" customWidth="1"/>
    <col min="5893" max="5893" width="22.140625" customWidth="1"/>
    <col min="5894" max="5894" width="14.85546875" customWidth="1"/>
    <col min="5895" max="5895" width="15.140625" customWidth="1"/>
    <col min="5896" max="5896" width="13.42578125" customWidth="1"/>
    <col min="5897" max="5897" width="14.42578125" customWidth="1"/>
    <col min="6147" max="6147" width="5.85546875" customWidth="1"/>
    <col min="6148" max="6148" width="20" customWidth="1"/>
    <col min="6149" max="6149" width="22.140625" customWidth="1"/>
    <col min="6150" max="6150" width="14.85546875" customWidth="1"/>
    <col min="6151" max="6151" width="15.140625" customWidth="1"/>
    <col min="6152" max="6152" width="13.42578125" customWidth="1"/>
    <col min="6153" max="6153" width="14.42578125" customWidth="1"/>
    <col min="6403" max="6403" width="5.85546875" customWidth="1"/>
    <col min="6404" max="6404" width="20" customWidth="1"/>
    <col min="6405" max="6405" width="22.140625" customWidth="1"/>
    <col min="6406" max="6406" width="14.85546875" customWidth="1"/>
    <col min="6407" max="6407" width="15.140625" customWidth="1"/>
    <col min="6408" max="6408" width="13.42578125" customWidth="1"/>
    <col min="6409" max="6409" width="14.42578125" customWidth="1"/>
    <col min="6659" max="6659" width="5.85546875" customWidth="1"/>
    <col min="6660" max="6660" width="20" customWidth="1"/>
    <col min="6661" max="6661" width="22.140625" customWidth="1"/>
    <col min="6662" max="6662" width="14.85546875" customWidth="1"/>
    <col min="6663" max="6663" width="15.140625" customWidth="1"/>
    <col min="6664" max="6664" width="13.42578125" customWidth="1"/>
    <col min="6665" max="6665" width="14.42578125" customWidth="1"/>
    <col min="6915" max="6915" width="5.85546875" customWidth="1"/>
    <col min="6916" max="6916" width="20" customWidth="1"/>
    <col min="6917" max="6917" width="22.140625" customWidth="1"/>
    <col min="6918" max="6918" width="14.85546875" customWidth="1"/>
    <col min="6919" max="6919" width="15.140625" customWidth="1"/>
    <col min="6920" max="6920" width="13.42578125" customWidth="1"/>
    <col min="6921" max="6921" width="14.42578125" customWidth="1"/>
    <col min="7171" max="7171" width="5.85546875" customWidth="1"/>
    <col min="7172" max="7172" width="20" customWidth="1"/>
    <col min="7173" max="7173" width="22.140625" customWidth="1"/>
    <col min="7174" max="7174" width="14.85546875" customWidth="1"/>
    <col min="7175" max="7175" width="15.140625" customWidth="1"/>
    <col min="7176" max="7176" width="13.42578125" customWidth="1"/>
    <col min="7177" max="7177" width="14.42578125" customWidth="1"/>
    <col min="7427" max="7427" width="5.85546875" customWidth="1"/>
    <col min="7428" max="7428" width="20" customWidth="1"/>
    <col min="7429" max="7429" width="22.140625" customWidth="1"/>
    <col min="7430" max="7430" width="14.85546875" customWidth="1"/>
    <col min="7431" max="7431" width="15.140625" customWidth="1"/>
    <col min="7432" max="7432" width="13.42578125" customWidth="1"/>
    <col min="7433" max="7433" width="14.42578125" customWidth="1"/>
    <col min="7683" max="7683" width="5.85546875" customWidth="1"/>
    <col min="7684" max="7684" width="20" customWidth="1"/>
    <col min="7685" max="7685" width="22.140625" customWidth="1"/>
    <col min="7686" max="7686" width="14.85546875" customWidth="1"/>
    <col min="7687" max="7687" width="15.140625" customWidth="1"/>
    <col min="7688" max="7688" width="13.42578125" customWidth="1"/>
    <col min="7689" max="7689" width="14.42578125" customWidth="1"/>
    <col min="7939" max="7939" width="5.85546875" customWidth="1"/>
    <col min="7940" max="7940" width="20" customWidth="1"/>
    <col min="7941" max="7941" width="22.140625" customWidth="1"/>
    <col min="7942" max="7942" width="14.85546875" customWidth="1"/>
    <col min="7943" max="7943" width="15.140625" customWidth="1"/>
    <col min="7944" max="7944" width="13.42578125" customWidth="1"/>
    <col min="7945" max="7945" width="14.42578125" customWidth="1"/>
    <col min="8195" max="8195" width="5.85546875" customWidth="1"/>
    <col min="8196" max="8196" width="20" customWidth="1"/>
    <col min="8197" max="8197" width="22.140625" customWidth="1"/>
    <col min="8198" max="8198" width="14.85546875" customWidth="1"/>
    <col min="8199" max="8199" width="15.140625" customWidth="1"/>
    <col min="8200" max="8200" width="13.42578125" customWidth="1"/>
    <col min="8201" max="8201" width="14.42578125" customWidth="1"/>
    <col min="8451" max="8451" width="5.85546875" customWidth="1"/>
    <col min="8452" max="8452" width="20" customWidth="1"/>
    <col min="8453" max="8453" width="22.140625" customWidth="1"/>
    <col min="8454" max="8454" width="14.85546875" customWidth="1"/>
    <col min="8455" max="8455" width="15.140625" customWidth="1"/>
    <col min="8456" max="8456" width="13.42578125" customWidth="1"/>
    <col min="8457" max="8457" width="14.42578125" customWidth="1"/>
    <col min="8707" max="8707" width="5.85546875" customWidth="1"/>
    <col min="8708" max="8708" width="20" customWidth="1"/>
    <col min="8709" max="8709" width="22.140625" customWidth="1"/>
    <col min="8710" max="8710" width="14.85546875" customWidth="1"/>
    <col min="8711" max="8711" width="15.140625" customWidth="1"/>
    <col min="8712" max="8712" width="13.42578125" customWidth="1"/>
    <col min="8713" max="8713" width="14.42578125" customWidth="1"/>
    <col min="8963" max="8963" width="5.85546875" customWidth="1"/>
    <col min="8964" max="8964" width="20" customWidth="1"/>
    <col min="8965" max="8965" width="22.140625" customWidth="1"/>
    <col min="8966" max="8966" width="14.85546875" customWidth="1"/>
    <col min="8967" max="8967" width="15.140625" customWidth="1"/>
    <col min="8968" max="8968" width="13.42578125" customWidth="1"/>
    <col min="8969" max="8969" width="14.42578125" customWidth="1"/>
    <col min="9219" max="9219" width="5.85546875" customWidth="1"/>
    <col min="9220" max="9220" width="20" customWidth="1"/>
    <col min="9221" max="9221" width="22.140625" customWidth="1"/>
    <col min="9222" max="9222" width="14.85546875" customWidth="1"/>
    <col min="9223" max="9223" width="15.140625" customWidth="1"/>
    <col min="9224" max="9224" width="13.42578125" customWidth="1"/>
    <col min="9225" max="9225" width="14.42578125" customWidth="1"/>
    <col min="9475" max="9475" width="5.85546875" customWidth="1"/>
    <col min="9476" max="9476" width="20" customWidth="1"/>
    <col min="9477" max="9477" width="22.140625" customWidth="1"/>
    <col min="9478" max="9478" width="14.85546875" customWidth="1"/>
    <col min="9479" max="9479" width="15.140625" customWidth="1"/>
    <col min="9480" max="9480" width="13.42578125" customWidth="1"/>
    <col min="9481" max="9481" width="14.42578125" customWidth="1"/>
    <col min="9731" max="9731" width="5.85546875" customWidth="1"/>
    <col min="9732" max="9732" width="20" customWidth="1"/>
    <col min="9733" max="9733" width="22.140625" customWidth="1"/>
    <col min="9734" max="9734" width="14.85546875" customWidth="1"/>
    <col min="9735" max="9735" width="15.140625" customWidth="1"/>
    <col min="9736" max="9736" width="13.42578125" customWidth="1"/>
    <col min="9737" max="9737" width="14.42578125" customWidth="1"/>
    <col min="9987" max="9987" width="5.85546875" customWidth="1"/>
    <col min="9988" max="9988" width="20" customWidth="1"/>
    <col min="9989" max="9989" width="22.140625" customWidth="1"/>
    <col min="9990" max="9990" width="14.85546875" customWidth="1"/>
    <col min="9991" max="9991" width="15.140625" customWidth="1"/>
    <col min="9992" max="9992" width="13.42578125" customWidth="1"/>
    <col min="9993" max="9993" width="14.42578125" customWidth="1"/>
    <col min="10243" max="10243" width="5.85546875" customWidth="1"/>
    <col min="10244" max="10244" width="20" customWidth="1"/>
    <col min="10245" max="10245" width="22.140625" customWidth="1"/>
    <col min="10246" max="10246" width="14.85546875" customWidth="1"/>
    <col min="10247" max="10247" width="15.140625" customWidth="1"/>
    <col min="10248" max="10248" width="13.42578125" customWidth="1"/>
    <col min="10249" max="10249" width="14.42578125" customWidth="1"/>
    <col min="10499" max="10499" width="5.85546875" customWidth="1"/>
    <col min="10500" max="10500" width="20" customWidth="1"/>
    <col min="10501" max="10501" width="22.140625" customWidth="1"/>
    <col min="10502" max="10502" width="14.85546875" customWidth="1"/>
    <col min="10503" max="10503" width="15.140625" customWidth="1"/>
    <col min="10504" max="10504" width="13.42578125" customWidth="1"/>
    <col min="10505" max="10505" width="14.42578125" customWidth="1"/>
    <col min="10755" max="10755" width="5.85546875" customWidth="1"/>
    <col min="10756" max="10756" width="20" customWidth="1"/>
    <col min="10757" max="10757" width="22.140625" customWidth="1"/>
    <col min="10758" max="10758" width="14.85546875" customWidth="1"/>
    <col min="10759" max="10759" width="15.140625" customWidth="1"/>
    <col min="10760" max="10760" width="13.42578125" customWidth="1"/>
    <col min="10761" max="10761" width="14.42578125" customWidth="1"/>
    <col min="11011" max="11011" width="5.85546875" customWidth="1"/>
    <col min="11012" max="11012" width="20" customWidth="1"/>
    <col min="11013" max="11013" width="22.140625" customWidth="1"/>
    <col min="11014" max="11014" width="14.85546875" customWidth="1"/>
    <col min="11015" max="11015" width="15.140625" customWidth="1"/>
    <col min="11016" max="11016" width="13.42578125" customWidth="1"/>
    <col min="11017" max="11017" width="14.42578125" customWidth="1"/>
    <col min="11267" max="11267" width="5.85546875" customWidth="1"/>
    <col min="11268" max="11268" width="20" customWidth="1"/>
    <col min="11269" max="11269" width="22.140625" customWidth="1"/>
    <col min="11270" max="11270" width="14.85546875" customWidth="1"/>
    <col min="11271" max="11271" width="15.140625" customWidth="1"/>
    <col min="11272" max="11272" width="13.42578125" customWidth="1"/>
    <col min="11273" max="11273" width="14.42578125" customWidth="1"/>
    <col min="11523" max="11523" width="5.85546875" customWidth="1"/>
    <col min="11524" max="11524" width="20" customWidth="1"/>
    <col min="11525" max="11525" width="22.140625" customWidth="1"/>
    <col min="11526" max="11526" width="14.85546875" customWidth="1"/>
    <col min="11527" max="11527" width="15.140625" customWidth="1"/>
    <col min="11528" max="11528" width="13.42578125" customWidth="1"/>
    <col min="11529" max="11529" width="14.42578125" customWidth="1"/>
    <col min="11779" max="11779" width="5.85546875" customWidth="1"/>
    <col min="11780" max="11780" width="20" customWidth="1"/>
    <col min="11781" max="11781" width="22.140625" customWidth="1"/>
    <col min="11782" max="11782" width="14.85546875" customWidth="1"/>
    <col min="11783" max="11783" width="15.140625" customWidth="1"/>
    <col min="11784" max="11784" width="13.42578125" customWidth="1"/>
    <col min="11785" max="11785" width="14.42578125" customWidth="1"/>
    <col min="12035" max="12035" width="5.85546875" customWidth="1"/>
    <col min="12036" max="12036" width="20" customWidth="1"/>
    <col min="12037" max="12037" width="22.140625" customWidth="1"/>
    <col min="12038" max="12038" width="14.85546875" customWidth="1"/>
    <col min="12039" max="12039" width="15.140625" customWidth="1"/>
    <col min="12040" max="12040" width="13.42578125" customWidth="1"/>
    <col min="12041" max="12041" width="14.42578125" customWidth="1"/>
    <col min="12291" max="12291" width="5.85546875" customWidth="1"/>
    <col min="12292" max="12292" width="20" customWidth="1"/>
    <col min="12293" max="12293" width="22.140625" customWidth="1"/>
    <col min="12294" max="12294" width="14.85546875" customWidth="1"/>
    <col min="12295" max="12295" width="15.140625" customWidth="1"/>
    <col min="12296" max="12296" width="13.42578125" customWidth="1"/>
    <col min="12297" max="12297" width="14.42578125" customWidth="1"/>
    <col min="12547" max="12547" width="5.85546875" customWidth="1"/>
    <col min="12548" max="12548" width="20" customWidth="1"/>
    <col min="12549" max="12549" width="22.140625" customWidth="1"/>
    <col min="12550" max="12550" width="14.85546875" customWidth="1"/>
    <col min="12551" max="12551" width="15.140625" customWidth="1"/>
    <col min="12552" max="12552" width="13.42578125" customWidth="1"/>
    <col min="12553" max="12553" width="14.42578125" customWidth="1"/>
    <col min="12803" max="12803" width="5.85546875" customWidth="1"/>
    <col min="12804" max="12804" width="20" customWidth="1"/>
    <col min="12805" max="12805" width="22.140625" customWidth="1"/>
    <col min="12806" max="12806" width="14.85546875" customWidth="1"/>
    <col min="12807" max="12807" width="15.140625" customWidth="1"/>
    <col min="12808" max="12808" width="13.42578125" customWidth="1"/>
    <col min="12809" max="12809" width="14.42578125" customWidth="1"/>
    <col min="13059" max="13059" width="5.85546875" customWidth="1"/>
    <col min="13060" max="13060" width="20" customWidth="1"/>
    <col min="13061" max="13061" width="22.140625" customWidth="1"/>
    <col min="13062" max="13062" width="14.85546875" customWidth="1"/>
    <col min="13063" max="13063" width="15.140625" customWidth="1"/>
    <col min="13064" max="13064" width="13.42578125" customWidth="1"/>
    <col min="13065" max="13065" width="14.42578125" customWidth="1"/>
    <col min="13315" max="13315" width="5.85546875" customWidth="1"/>
    <col min="13316" max="13316" width="20" customWidth="1"/>
    <col min="13317" max="13317" width="22.140625" customWidth="1"/>
    <col min="13318" max="13318" width="14.85546875" customWidth="1"/>
    <col min="13319" max="13319" width="15.140625" customWidth="1"/>
    <col min="13320" max="13320" width="13.42578125" customWidth="1"/>
    <col min="13321" max="13321" width="14.42578125" customWidth="1"/>
    <col min="13571" max="13571" width="5.85546875" customWidth="1"/>
    <col min="13572" max="13572" width="20" customWidth="1"/>
    <col min="13573" max="13573" width="22.140625" customWidth="1"/>
    <col min="13574" max="13574" width="14.85546875" customWidth="1"/>
    <col min="13575" max="13575" width="15.140625" customWidth="1"/>
    <col min="13576" max="13576" width="13.42578125" customWidth="1"/>
    <col min="13577" max="13577" width="14.42578125" customWidth="1"/>
    <col min="13827" max="13827" width="5.85546875" customWidth="1"/>
    <col min="13828" max="13828" width="20" customWidth="1"/>
    <col min="13829" max="13829" width="22.140625" customWidth="1"/>
    <col min="13830" max="13830" width="14.85546875" customWidth="1"/>
    <col min="13831" max="13831" width="15.140625" customWidth="1"/>
    <col min="13832" max="13832" width="13.42578125" customWidth="1"/>
    <col min="13833" max="13833" width="14.42578125" customWidth="1"/>
    <col min="14083" max="14083" width="5.85546875" customWidth="1"/>
    <col min="14084" max="14084" width="20" customWidth="1"/>
    <col min="14085" max="14085" width="22.140625" customWidth="1"/>
    <col min="14086" max="14086" width="14.85546875" customWidth="1"/>
    <col min="14087" max="14087" width="15.140625" customWidth="1"/>
    <col min="14088" max="14088" width="13.42578125" customWidth="1"/>
    <col min="14089" max="14089" width="14.42578125" customWidth="1"/>
    <col min="14339" max="14339" width="5.85546875" customWidth="1"/>
    <col min="14340" max="14340" width="20" customWidth="1"/>
    <col min="14341" max="14341" width="22.140625" customWidth="1"/>
    <col min="14342" max="14342" width="14.85546875" customWidth="1"/>
    <col min="14343" max="14343" width="15.140625" customWidth="1"/>
    <col min="14344" max="14344" width="13.42578125" customWidth="1"/>
    <col min="14345" max="14345" width="14.42578125" customWidth="1"/>
    <col min="14595" max="14595" width="5.85546875" customWidth="1"/>
    <col min="14596" max="14596" width="20" customWidth="1"/>
    <col min="14597" max="14597" width="22.140625" customWidth="1"/>
    <col min="14598" max="14598" width="14.85546875" customWidth="1"/>
    <col min="14599" max="14599" width="15.140625" customWidth="1"/>
    <col min="14600" max="14600" width="13.42578125" customWidth="1"/>
    <col min="14601" max="14601" width="14.42578125" customWidth="1"/>
    <col min="14851" max="14851" width="5.85546875" customWidth="1"/>
    <col min="14852" max="14852" width="20" customWidth="1"/>
    <col min="14853" max="14853" width="22.140625" customWidth="1"/>
    <col min="14854" max="14854" width="14.85546875" customWidth="1"/>
    <col min="14855" max="14855" width="15.140625" customWidth="1"/>
    <col min="14856" max="14856" width="13.42578125" customWidth="1"/>
    <col min="14857" max="14857" width="14.42578125" customWidth="1"/>
    <col min="15107" max="15107" width="5.85546875" customWidth="1"/>
    <col min="15108" max="15108" width="20" customWidth="1"/>
    <col min="15109" max="15109" width="22.140625" customWidth="1"/>
    <col min="15110" max="15110" width="14.85546875" customWidth="1"/>
    <col min="15111" max="15111" width="15.140625" customWidth="1"/>
    <col min="15112" max="15112" width="13.42578125" customWidth="1"/>
    <col min="15113" max="15113" width="14.42578125" customWidth="1"/>
    <col min="15363" max="15363" width="5.85546875" customWidth="1"/>
    <col min="15364" max="15364" width="20" customWidth="1"/>
    <col min="15365" max="15365" width="22.140625" customWidth="1"/>
    <col min="15366" max="15366" width="14.85546875" customWidth="1"/>
    <col min="15367" max="15367" width="15.140625" customWidth="1"/>
    <col min="15368" max="15368" width="13.42578125" customWidth="1"/>
    <col min="15369" max="15369" width="14.42578125" customWidth="1"/>
    <col min="15619" max="15619" width="5.85546875" customWidth="1"/>
    <col min="15620" max="15620" width="20" customWidth="1"/>
    <col min="15621" max="15621" width="22.140625" customWidth="1"/>
    <col min="15622" max="15622" width="14.85546875" customWidth="1"/>
    <col min="15623" max="15623" width="15.140625" customWidth="1"/>
    <col min="15624" max="15624" width="13.42578125" customWidth="1"/>
    <col min="15625" max="15625" width="14.42578125" customWidth="1"/>
    <col min="15875" max="15875" width="5.85546875" customWidth="1"/>
    <col min="15876" max="15876" width="20" customWidth="1"/>
    <col min="15877" max="15877" width="22.140625" customWidth="1"/>
    <col min="15878" max="15878" width="14.85546875" customWidth="1"/>
    <col min="15879" max="15879" width="15.140625" customWidth="1"/>
    <col min="15880" max="15880" width="13.42578125" customWidth="1"/>
    <col min="15881" max="15881" width="14.42578125" customWidth="1"/>
    <col min="16131" max="16131" width="5.85546875" customWidth="1"/>
    <col min="16132" max="16132" width="20" customWidth="1"/>
    <col min="16133" max="16133" width="22.140625" customWidth="1"/>
    <col min="16134" max="16134" width="14.85546875" customWidth="1"/>
    <col min="16135" max="16135" width="15.140625" customWidth="1"/>
    <col min="16136" max="16136" width="13.42578125" customWidth="1"/>
    <col min="16137" max="16137" width="14.42578125" customWidth="1"/>
  </cols>
  <sheetData>
    <row r="1" spans="1:9" ht="39.75" customHeight="1" x14ac:dyDescent="0.25">
      <c r="G1" s="42" t="s">
        <v>39</v>
      </c>
      <c r="H1" s="42" t="s">
        <v>19</v>
      </c>
      <c r="I1" s="42"/>
    </row>
    <row r="2" spans="1:9" x14ac:dyDescent="0.25">
      <c r="G2" s="1"/>
      <c r="H2" s="1"/>
      <c r="I2" s="1"/>
    </row>
    <row r="3" spans="1:9" ht="50.25" customHeight="1" x14ac:dyDescent="0.25">
      <c r="G3" s="42" t="s">
        <v>34</v>
      </c>
      <c r="H3" s="42" t="s">
        <v>17</v>
      </c>
      <c r="I3" s="42"/>
    </row>
    <row r="5" spans="1:9" ht="62.25" customHeight="1" x14ac:dyDescent="0.25">
      <c r="A5" s="43" t="s">
        <v>33</v>
      </c>
      <c r="B5" s="43"/>
      <c r="C5" s="43"/>
      <c r="D5" s="43"/>
      <c r="E5" s="43"/>
      <c r="F5" s="43"/>
      <c r="G5" s="43"/>
      <c r="H5" s="43"/>
      <c r="I5" s="43"/>
    </row>
    <row r="6" spans="1:9" ht="15.75" thickBot="1" x14ac:dyDescent="0.3">
      <c r="A6" s="2"/>
      <c r="B6" s="2"/>
      <c r="C6" s="2"/>
      <c r="D6" s="2"/>
      <c r="E6" s="2"/>
      <c r="F6" s="2"/>
      <c r="G6" s="2"/>
      <c r="H6" s="2"/>
      <c r="I6" s="3" t="s">
        <v>4</v>
      </c>
    </row>
    <row r="7" spans="1:9" ht="25.5" x14ac:dyDescent="0.25">
      <c r="A7" s="44" t="s">
        <v>0</v>
      </c>
      <c r="B7" s="4" t="s">
        <v>5</v>
      </c>
      <c r="C7" s="44" t="s">
        <v>6</v>
      </c>
      <c r="D7" s="44" t="s">
        <v>12</v>
      </c>
      <c r="E7" s="44" t="s">
        <v>13</v>
      </c>
      <c r="F7" s="44" t="s">
        <v>14</v>
      </c>
      <c r="G7" s="44" t="s">
        <v>15</v>
      </c>
      <c r="H7" s="44" t="s">
        <v>21</v>
      </c>
      <c r="I7" s="44" t="s">
        <v>16</v>
      </c>
    </row>
    <row r="8" spans="1:9" ht="26.25" thickBot="1" x14ac:dyDescent="0.3">
      <c r="A8" s="45"/>
      <c r="B8" s="4" t="s">
        <v>7</v>
      </c>
      <c r="C8" s="45"/>
      <c r="D8" s="45"/>
      <c r="E8" s="46"/>
      <c r="F8" s="45"/>
      <c r="G8" s="45"/>
      <c r="H8" s="45"/>
      <c r="I8" s="45"/>
    </row>
    <row r="9" spans="1:9" ht="25.5" customHeight="1" thickBot="1" x14ac:dyDescent="0.3">
      <c r="A9" s="5">
        <v>1</v>
      </c>
      <c r="B9" s="24" t="s">
        <v>35</v>
      </c>
      <c r="C9" s="25"/>
      <c r="D9" s="25"/>
      <c r="E9" s="25"/>
      <c r="F9" s="25"/>
      <c r="G9" s="25"/>
      <c r="H9" s="25"/>
      <c r="I9" s="26"/>
    </row>
    <row r="10" spans="1:9" ht="15.75" thickBot="1" x14ac:dyDescent="0.3">
      <c r="A10" s="27" t="s">
        <v>10</v>
      </c>
      <c r="B10" s="30" t="s">
        <v>24</v>
      </c>
      <c r="C10" s="30" t="s">
        <v>23</v>
      </c>
      <c r="D10" s="6" t="s">
        <v>3</v>
      </c>
      <c r="E10" s="9">
        <f>F10+G10+I10</f>
        <v>3604374.13</v>
      </c>
      <c r="F10" s="9">
        <f>SUM(F11:F17)</f>
        <v>0</v>
      </c>
      <c r="G10" s="9">
        <f t="shared" ref="G10:H10" si="0">SUM(G11:G17)</f>
        <v>2865174</v>
      </c>
      <c r="H10" s="9">
        <f t="shared" si="0"/>
        <v>0</v>
      </c>
      <c r="I10" s="9">
        <f>SUM(I11:I17)</f>
        <v>739200.13</v>
      </c>
    </row>
    <row r="11" spans="1:9" ht="15.75" thickBot="1" x14ac:dyDescent="0.3">
      <c r="A11" s="28"/>
      <c r="B11" s="31"/>
      <c r="C11" s="31"/>
      <c r="D11" s="6">
        <v>2019</v>
      </c>
      <c r="E11" s="9">
        <f>F11+G11+I11</f>
        <v>815495</v>
      </c>
      <c r="F11" s="9">
        <v>0</v>
      </c>
      <c r="G11" s="9">
        <v>709481</v>
      </c>
      <c r="H11" s="9">
        <v>0</v>
      </c>
      <c r="I11" s="9">
        <v>106014</v>
      </c>
    </row>
    <row r="12" spans="1:9" ht="15.75" thickBot="1" x14ac:dyDescent="0.3">
      <c r="A12" s="28"/>
      <c r="B12" s="31"/>
      <c r="C12" s="31"/>
      <c r="D12" s="6">
        <v>2020</v>
      </c>
      <c r="E12" s="9">
        <f>G12+I12</f>
        <v>1040713.77</v>
      </c>
      <c r="F12" s="9">
        <v>0</v>
      </c>
      <c r="G12" s="9">
        <v>724077</v>
      </c>
      <c r="H12" s="9">
        <v>0</v>
      </c>
      <c r="I12" s="9">
        <v>316636.77</v>
      </c>
    </row>
    <row r="13" spans="1:9" ht="15.75" thickBot="1" x14ac:dyDescent="0.3">
      <c r="A13" s="28"/>
      <c r="B13" s="31"/>
      <c r="C13" s="31"/>
      <c r="D13" s="6">
        <v>2021</v>
      </c>
      <c r="E13" s="9">
        <f>SUM(F13:I13)</f>
        <v>569123.36</v>
      </c>
      <c r="F13" s="9">
        <v>0</v>
      </c>
      <c r="G13" s="9">
        <v>492574</v>
      </c>
      <c r="H13" s="9">
        <v>0</v>
      </c>
      <c r="I13" s="9">
        <v>76549.36</v>
      </c>
    </row>
    <row r="14" spans="1:9" ht="15.75" thickBot="1" x14ac:dyDescent="0.3">
      <c r="A14" s="28"/>
      <c r="B14" s="31"/>
      <c r="C14" s="31"/>
      <c r="D14" s="6">
        <v>2022</v>
      </c>
      <c r="E14" s="9">
        <f t="shared" ref="E14:E17" si="1">SUM(F14:I14)</f>
        <v>536558</v>
      </c>
      <c r="F14" s="7">
        <v>0</v>
      </c>
      <c r="G14" s="9">
        <v>476558</v>
      </c>
      <c r="H14" s="9">
        <v>0</v>
      </c>
      <c r="I14" s="9">
        <v>60000</v>
      </c>
    </row>
    <row r="15" spans="1:9" ht="15.75" thickBot="1" x14ac:dyDescent="0.3">
      <c r="A15" s="28"/>
      <c r="B15" s="31"/>
      <c r="C15" s="31"/>
      <c r="D15" s="6">
        <v>2023</v>
      </c>
      <c r="E15" s="9">
        <f t="shared" si="1"/>
        <v>522484</v>
      </c>
      <c r="F15" s="7">
        <v>0</v>
      </c>
      <c r="G15" s="9">
        <v>462484</v>
      </c>
      <c r="H15" s="9">
        <v>0</v>
      </c>
      <c r="I15" s="9">
        <v>60000</v>
      </c>
    </row>
    <row r="16" spans="1:9" ht="45" customHeight="1" thickBot="1" x14ac:dyDescent="0.3">
      <c r="A16" s="28"/>
      <c r="B16" s="31"/>
      <c r="C16" s="31"/>
      <c r="D16" s="6">
        <v>2024</v>
      </c>
      <c r="E16" s="9">
        <f t="shared" ref="E16" si="2">SUM(F16:I16)</f>
        <v>60000</v>
      </c>
      <c r="F16" s="7">
        <v>0</v>
      </c>
      <c r="G16" s="9">
        <v>0</v>
      </c>
      <c r="H16" s="9">
        <f t="shared" ref="H16" si="3">J16+K16+L16</f>
        <v>0</v>
      </c>
      <c r="I16" s="9">
        <v>60000</v>
      </c>
    </row>
    <row r="17" spans="1:9" ht="48" customHeight="1" thickBot="1" x14ac:dyDescent="0.3">
      <c r="A17" s="29"/>
      <c r="B17" s="32"/>
      <c r="C17" s="32"/>
      <c r="D17" s="6">
        <v>2025</v>
      </c>
      <c r="E17" s="9">
        <f t="shared" si="1"/>
        <v>60000</v>
      </c>
      <c r="F17" s="7">
        <v>0</v>
      </c>
      <c r="G17" s="9">
        <v>0</v>
      </c>
      <c r="H17" s="9">
        <f t="shared" ref="H17" si="4">J17+K17+L17</f>
        <v>0</v>
      </c>
      <c r="I17" s="9">
        <v>60000</v>
      </c>
    </row>
    <row r="18" spans="1:9" ht="15.75" thickBot="1" x14ac:dyDescent="0.3">
      <c r="A18" s="27" t="s">
        <v>11</v>
      </c>
      <c r="B18" s="30" t="s">
        <v>25</v>
      </c>
      <c r="C18" s="30" t="s">
        <v>26</v>
      </c>
      <c r="D18" s="6" t="s">
        <v>3</v>
      </c>
      <c r="E18" s="9">
        <f>F18+G18+I18</f>
        <v>78600</v>
      </c>
      <c r="F18" s="9">
        <f t="shared" ref="F18:G18" si="5">SUM(F19:F25)</f>
        <v>0</v>
      </c>
      <c r="G18" s="9">
        <f t="shared" si="5"/>
        <v>70700</v>
      </c>
      <c r="H18" s="9">
        <f t="shared" ref="H18" si="6">SUM(H19:H25)</f>
        <v>0</v>
      </c>
      <c r="I18" s="9">
        <f>SUM(I19:I25)</f>
        <v>7900</v>
      </c>
    </row>
    <row r="19" spans="1:9" ht="15.75" thickBot="1" x14ac:dyDescent="0.3">
      <c r="A19" s="28"/>
      <c r="B19" s="31"/>
      <c r="C19" s="31"/>
      <c r="D19" s="6">
        <v>2019</v>
      </c>
      <c r="E19" s="9">
        <f t="shared" ref="E19:E25" si="7">F19+G19+I19</f>
        <v>0</v>
      </c>
      <c r="F19" s="7">
        <v>0</v>
      </c>
      <c r="G19" s="7">
        <v>0</v>
      </c>
      <c r="H19" s="7">
        <v>0</v>
      </c>
      <c r="I19" s="7">
        <v>0</v>
      </c>
    </row>
    <row r="20" spans="1:9" ht="15.75" thickBot="1" x14ac:dyDescent="0.3">
      <c r="A20" s="28"/>
      <c r="B20" s="31"/>
      <c r="C20" s="31"/>
      <c r="D20" s="6">
        <v>2020</v>
      </c>
      <c r="E20" s="9">
        <f t="shared" si="7"/>
        <v>78600</v>
      </c>
      <c r="F20" s="9">
        <v>0</v>
      </c>
      <c r="G20" s="9">
        <v>70700</v>
      </c>
      <c r="H20" s="7">
        <v>0</v>
      </c>
      <c r="I20" s="9">
        <v>7900</v>
      </c>
    </row>
    <row r="21" spans="1:9" ht="15.75" thickBot="1" x14ac:dyDescent="0.3">
      <c r="A21" s="28"/>
      <c r="B21" s="31"/>
      <c r="C21" s="31"/>
      <c r="D21" s="6">
        <v>2021</v>
      </c>
      <c r="E21" s="9">
        <f t="shared" si="7"/>
        <v>0</v>
      </c>
      <c r="F21" s="9">
        <v>0</v>
      </c>
      <c r="G21" s="9">
        <v>0</v>
      </c>
      <c r="H21" s="9">
        <v>0</v>
      </c>
      <c r="I21" s="9">
        <v>0</v>
      </c>
    </row>
    <row r="22" spans="1:9" ht="15.75" thickBot="1" x14ac:dyDescent="0.3">
      <c r="A22" s="28"/>
      <c r="B22" s="31"/>
      <c r="C22" s="31"/>
      <c r="D22" s="6">
        <v>2022</v>
      </c>
      <c r="E22" s="9">
        <f t="shared" si="7"/>
        <v>0</v>
      </c>
      <c r="F22" s="9">
        <f t="shared" ref="F22:F23" si="8">G22+I22+J22</f>
        <v>0</v>
      </c>
      <c r="G22" s="9">
        <f t="shared" ref="G22:H23" si="9">I22+J22+K22</f>
        <v>0</v>
      </c>
      <c r="H22" s="9">
        <f t="shared" si="9"/>
        <v>0</v>
      </c>
      <c r="I22" s="9">
        <f t="shared" ref="I22:I23" si="10">J22+K22+L22</f>
        <v>0</v>
      </c>
    </row>
    <row r="23" spans="1:9" ht="15.75" thickBot="1" x14ac:dyDescent="0.3">
      <c r="A23" s="28"/>
      <c r="B23" s="31"/>
      <c r="C23" s="31"/>
      <c r="D23" s="6">
        <v>2023</v>
      </c>
      <c r="E23" s="9">
        <f t="shared" si="7"/>
        <v>0</v>
      </c>
      <c r="F23" s="9">
        <f t="shared" si="8"/>
        <v>0</v>
      </c>
      <c r="G23" s="9">
        <f t="shared" si="9"/>
        <v>0</v>
      </c>
      <c r="H23" s="9">
        <f t="shared" si="9"/>
        <v>0</v>
      </c>
      <c r="I23" s="9">
        <f t="shared" si="10"/>
        <v>0</v>
      </c>
    </row>
    <row r="24" spans="1:9" ht="48" customHeight="1" thickBot="1" x14ac:dyDescent="0.3">
      <c r="A24" s="28"/>
      <c r="B24" s="31"/>
      <c r="C24" s="31"/>
      <c r="D24" s="6">
        <v>2024</v>
      </c>
      <c r="E24" s="9">
        <f t="shared" ref="E24" si="11">F24+G24+I24</f>
        <v>0</v>
      </c>
      <c r="F24" s="7">
        <v>0</v>
      </c>
      <c r="G24" s="7">
        <v>0</v>
      </c>
      <c r="H24" s="7">
        <v>0</v>
      </c>
      <c r="I24" s="8">
        <v>0</v>
      </c>
    </row>
    <row r="25" spans="1:9" ht="44.25" customHeight="1" thickBot="1" x14ac:dyDescent="0.3">
      <c r="A25" s="29"/>
      <c r="B25" s="32"/>
      <c r="C25" s="32"/>
      <c r="D25" s="6">
        <v>2025</v>
      </c>
      <c r="E25" s="9">
        <f t="shared" si="7"/>
        <v>0</v>
      </c>
      <c r="F25" s="7">
        <v>0</v>
      </c>
      <c r="G25" s="7">
        <v>0</v>
      </c>
      <c r="H25" s="7">
        <v>0</v>
      </c>
      <c r="I25" s="8">
        <v>0</v>
      </c>
    </row>
    <row r="26" spans="1:9" ht="15.75" customHeight="1" thickBot="1" x14ac:dyDescent="0.3">
      <c r="A26" s="33" t="s">
        <v>18</v>
      </c>
      <c r="B26" s="39" t="s">
        <v>27</v>
      </c>
      <c r="C26" s="47" t="s">
        <v>28</v>
      </c>
      <c r="D26" s="10" t="s">
        <v>3</v>
      </c>
      <c r="E26" s="11">
        <f>E27+E28+E29+E30+E31+E33</f>
        <v>23705626.949999999</v>
      </c>
      <c r="F26" s="11">
        <f t="shared" ref="F26" si="12">F27+F28+F29+F30+F31+F33</f>
        <v>0</v>
      </c>
      <c r="G26" s="11">
        <f>G27+G28+G29+G30+G31+G33</f>
        <v>21380900</v>
      </c>
      <c r="H26" s="11">
        <f>H27+H28+H29+H30+H31+H33</f>
        <v>0</v>
      </c>
      <c r="I26" s="11">
        <f>I27+I28+I29+I30+I31+I33</f>
        <v>2324726.9500000002</v>
      </c>
    </row>
    <row r="27" spans="1:9" ht="15.75" thickBot="1" x14ac:dyDescent="0.3">
      <c r="A27" s="34"/>
      <c r="B27" s="40"/>
      <c r="C27" s="48"/>
      <c r="D27" s="10">
        <v>2019</v>
      </c>
      <c r="E27" s="11">
        <f>F27+G27+I27</f>
        <v>0</v>
      </c>
      <c r="F27" s="12">
        <v>0</v>
      </c>
      <c r="G27" s="12">
        <v>0</v>
      </c>
      <c r="H27" s="12">
        <v>0</v>
      </c>
      <c r="I27" s="12">
        <v>0</v>
      </c>
    </row>
    <row r="28" spans="1:9" ht="15.75" thickBot="1" x14ac:dyDescent="0.3">
      <c r="A28" s="34"/>
      <c r="B28" s="40"/>
      <c r="C28" s="48"/>
      <c r="D28" s="10">
        <v>2020</v>
      </c>
      <c r="E28" s="11">
        <v>0</v>
      </c>
      <c r="F28" s="11">
        <v>0</v>
      </c>
      <c r="G28" s="11">
        <v>0</v>
      </c>
      <c r="H28" s="12">
        <v>0</v>
      </c>
      <c r="I28" s="11">
        <v>0</v>
      </c>
    </row>
    <row r="29" spans="1:9" ht="15.75" thickBot="1" x14ac:dyDescent="0.3">
      <c r="A29" s="34"/>
      <c r="B29" s="40"/>
      <c r="C29" s="48"/>
      <c r="D29" s="10">
        <v>2021</v>
      </c>
      <c r="E29" s="11">
        <f t="shared" ref="E29:E33" si="13">F29+G29+I29</f>
        <v>0</v>
      </c>
      <c r="F29" s="11">
        <v>0</v>
      </c>
      <c r="G29" s="11">
        <v>0</v>
      </c>
      <c r="H29" s="12">
        <v>0</v>
      </c>
      <c r="I29" s="11">
        <v>0</v>
      </c>
    </row>
    <row r="30" spans="1:9" ht="15.75" thickBot="1" x14ac:dyDescent="0.3">
      <c r="A30" s="34"/>
      <c r="B30" s="40"/>
      <c r="C30" s="48"/>
      <c r="D30" s="10">
        <v>2022</v>
      </c>
      <c r="E30" s="11">
        <f t="shared" si="13"/>
        <v>23705626.949999999</v>
      </c>
      <c r="F30" s="11">
        <v>0</v>
      </c>
      <c r="G30" s="11">
        <v>21380900</v>
      </c>
      <c r="H30" s="12">
        <v>0</v>
      </c>
      <c r="I30" s="11">
        <v>2324726.9500000002</v>
      </c>
    </row>
    <row r="31" spans="1:9" ht="15.75" thickBot="1" x14ac:dyDescent="0.3">
      <c r="A31" s="34"/>
      <c r="B31" s="40"/>
      <c r="C31" s="48"/>
      <c r="D31" s="10">
        <v>2023</v>
      </c>
      <c r="E31" s="11">
        <f t="shared" si="13"/>
        <v>0</v>
      </c>
      <c r="F31" s="11">
        <v>0</v>
      </c>
      <c r="G31" s="11">
        <v>0</v>
      </c>
      <c r="H31" s="12">
        <v>0</v>
      </c>
      <c r="I31" s="11">
        <v>0</v>
      </c>
    </row>
    <row r="32" spans="1:9" ht="45" customHeight="1" thickBot="1" x14ac:dyDescent="0.3">
      <c r="A32" s="34"/>
      <c r="B32" s="40"/>
      <c r="C32" s="48"/>
      <c r="D32" s="10">
        <v>2024</v>
      </c>
      <c r="E32" s="11">
        <f t="shared" ref="E32" si="14">F32+G32+I32</f>
        <v>0</v>
      </c>
      <c r="F32" s="11">
        <f t="shared" ref="F32" si="15">G32+I32+J32</f>
        <v>0</v>
      </c>
      <c r="G32" s="11">
        <f t="shared" ref="G32" si="16">I32+J32+K32</f>
        <v>0</v>
      </c>
      <c r="H32" s="12">
        <v>0</v>
      </c>
      <c r="I32" s="11">
        <f t="shared" ref="I32" si="17">J32+K32+L32</f>
        <v>0</v>
      </c>
    </row>
    <row r="33" spans="1:9" ht="44.25" customHeight="1" thickBot="1" x14ac:dyDescent="0.3">
      <c r="A33" s="35"/>
      <c r="B33" s="41"/>
      <c r="C33" s="49"/>
      <c r="D33" s="10">
        <v>2025</v>
      </c>
      <c r="E33" s="11">
        <f t="shared" si="13"/>
        <v>0</v>
      </c>
      <c r="F33" s="11">
        <f t="shared" ref="F33" si="18">G33+I33+J33</f>
        <v>0</v>
      </c>
      <c r="G33" s="11">
        <f t="shared" ref="G33" si="19">I33+J33+K33</f>
        <v>0</v>
      </c>
      <c r="H33" s="12">
        <v>0</v>
      </c>
      <c r="I33" s="11">
        <f t="shared" ref="I33" si="20">J33+K33+L33</f>
        <v>0</v>
      </c>
    </row>
    <row r="34" spans="1:9" ht="15.75" thickBot="1" x14ac:dyDescent="0.3">
      <c r="A34" s="27" t="s">
        <v>20</v>
      </c>
      <c r="B34" s="39" t="s">
        <v>27</v>
      </c>
      <c r="C34" s="30" t="s">
        <v>31</v>
      </c>
      <c r="D34" s="6" t="s">
        <v>3</v>
      </c>
      <c r="E34" s="9">
        <f>F34+G34+I34</f>
        <v>229986123.11000001</v>
      </c>
      <c r="F34" s="9">
        <f t="shared" ref="F34:G34" si="21">SUM(F35:F41)</f>
        <v>0</v>
      </c>
      <c r="G34" s="9">
        <f t="shared" si="21"/>
        <v>203487800</v>
      </c>
      <c r="H34" s="9">
        <f t="shared" ref="H34" si="22">SUM(H35:H41)</f>
        <v>0</v>
      </c>
      <c r="I34" s="9">
        <f>SUM(I35:I41)</f>
        <v>26498323.109999999</v>
      </c>
    </row>
    <row r="35" spans="1:9" ht="15.75" thickBot="1" x14ac:dyDescent="0.3">
      <c r="A35" s="28"/>
      <c r="B35" s="40"/>
      <c r="C35" s="31"/>
      <c r="D35" s="6">
        <v>2019</v>
      </c>
      <c r="E35" s="9">
        <f t="shared" ref="E35" si="23">F35+G35+I35</f>
        <v>0</v>
      </c>
      <c r="F35" s="7">
        <v>0</v>
      </c>
      <c r="G35" s="7">
        <v>0</v>
      </c>
      <c r="H35" s="7">
        <v>0</v>
      </c>
      <c r="I35" s="7">
        <v>0</v>
      </c>
    </row>
    <row r="36" spans="1:9" ht="15.75" thickBot="1" x14ac:dyDescent="0.3">
      <c r="A36" s="28"/>
      <c r="B36" s="40"/>
      <c r="C36" s="31"/>
      <c r="D36" s="6">
        <v>2020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</row>
    <row r="37" spans="1:9" ht="15.75" thickBot="1" x14ac:dyDescent="0.3">
      <c r="A37" s="28"/>
      <c r="B37" s="40"/>
      <c r="C37" s="31"/>
      <c r="D37" s="6">
        <v>2021</v>
      </c>
      <c r="E37" s="9">
        <f t="shared" ref="E37:E41" si="24">F37+G37+I37</f>
        <v>6904200</v>
      </c>
      <c r="F37" s="9">
        <v>0</v>
      </c>
      <c r="G37" s="9">
        <v>4722700</v>
      </c>
      <c r="H37" s="9">
        <v>0</v>
      </c>
      <c r="I37" s="9">
        <v>2181500</v>
      </c>
    </row>
    <row r="38" spans="1:9" ht="15.75" thickBot="1" x14ac:dyDescent="0.3">
      <c r="A38" s="28"/>
      <c r="B38" s="40"/>
      <c r="C38" s="31"/>
      <c r="D38" s="6">
        <v>2022</v>
      </c>
      <c r="E38" s="9">
        <f t="shared" si="24"/>
        <v>22222222.219999999</v>
      </c>
      <c r="F38" s="9">
        <v>0</v>
      </c>
      <c r="G38" s="9">
        <v>20000000</v>
      </c>
      <c r="H38" s="9">
        <v>0</v>
      </c>
      <c r="I38" s="9">
        <v>2222222.2200000002</v>
      </c>
    </row>
    <row r="39" spans="1:9" ht="15.75" thickBot="1" x14ac:dyDescent="0.3">
      <c r="A39" s="28"/>
      <c r="B39" s="40"/>
      <c r="C39" s="31"/>
      <c r="D39" s="6">
        <v>2023</v>
      </c>
      <c r="E39" s="9">
        <f t="shared" si="24"/>
        <v>200859700.88999999</v>
      </c>
      <c r="F39" s="9">
        <v>0</v>
      </c>
      <c r="G39" s="9">
        <v>178765100</v>
      </c>
      <c r="H39" s="9">
        <v>0</v>
      </c>
      <c r="I39" s="9">
        <v>22094600.890000001</v>
      </c>
    </row>
    <row r="40" spans="1:9" ht="50.25" customHeight="1" thickBot="1" x14ac:dyDescent="0.3">
      <c r="A40" s="28"/>
      <c r="B40" s="40"/>
      <c r="C40" s="31"/>
      <c r="D40" s="6">
        <v>2024</v>
      </c>
      <c r="E40" s="9">
        <f t="shared" si="24"/>
        <v>0</v>
      </c>
      <c r="F40" s="9">
        <f t="shared" ref="F40:F41" si="25">G40+I40+J40</f>
        <v>0</v>
      </c>
      <c r="G40" s="9">
        <f t="shared" ref="G40:G41" si="26">I40+J40+K40</f>
        <v>0</v>
      </c>
      <c r="H40" s="9">
        <f t="shared" ref="H40:H41" si="27">J40+K40+L40</f>
        <v>0</v>
      </c>
      <c r="I40" s="9">
        <f t="shared" ref="I40:I41" si="28">J40+K40+L40</f>
        <v>0</v>
      </c>
    </row>
    <row r="41" spans="1:9" ht="54.75" customHeight="1" thickBot="1" x14ac:dyDescent="0.3">
      <c r="A41" s="29"/>
      <c r="B41" s="41"/>
      <c r="C41" s="32"/>
      <c r="D41" s="6">
        <v>2025</v>
      </c>
      <c r="E41" s="9">
        <f t="shared" si="24"/>
        <v>0</v>
      </c>
      <c r="F41" s="9">
        <f t="shared" si="25"/>
        <v>0</v>
      </c>
      <c r="G41" s="9">
        <f t="shared" si="26"/>
        <v>0</v>
      </c>
      <c r="H41" s="9">
        <f t="shared" si="27"/>
        <v>0</v>
      </c>
      <c r="I41" s="9">
        <f t="shared" si="28"/>
        <v>0</v>
      </c>
    </row>
    <row r="42" spans="1:9" ht="25.5" customHeight="1" thickBot="1" x14ac:dyDescent="0.3">
      <c r="A42" s="50" t="s">
        <v>37</v>
      </c>
      <c r="B42" s="51"/>
      <c r="C42" s="51"/>
      <c r="D42" s="51"/>
      <c r="E42" s="51"/>
      <c r="F42" s="51"/>
      <c r="G42" s="51"/>
      <c r="H42" s="51"/>
      <c r="I42" s="52"/>
    </row>
    <row r="43" spans="1:9" ht="15.75" thickBot="1" x14ac:dyDescent="0.3">
      <c r="A43" s="33" t="s">
        <v>22</v>
      </c>
      <c r="B43" s="36" t="s">
        <v>29</v>
      </c>
      <c r="C43" s="47" t="s">
        <v>30</v>
      </c>
      <c r="D43" s="10" t="s">
        <v>3</v>
      </c>
      <c r="E43" s="11">
        <f>E44+E45+E46+E47+E48+E50</f>
        <v>543420</v>
      </c>
      <c r="F43" s="11">
        <f t="shared" ref="F43" si="29">F44+F45+F46+F47+F48+F50</f>
        <v>0</v>
      </c>
      <c r="G43" s="11">
        <f>G44+G45+G46+G47+G48+G50</f>
        <v>432919.08</v>
      </c>
      <c r="H43" s="11">
        <f>H44+H45+H46+H47+H48+H50</f>
        <v>0</v>
      </c>
      <c r="I43" s="11">
        <f>I44+I45+I46+I47+I48+I50</f>
        <v>110500.92</v>
      </c>
    </row>
    <row r="44" spans="1:9" ht="15.75" thickBot="1" x14ac:dyDescent="0.3">
      <c r="A44" s="34"/>
      <c r="B44" s="37"/>
      <c r="C44" s="48"/>
      <c r="D44" s="10">
        <v>2019</v>
      </c>
      <c r="E44" s="11">
        <f>F44+G44+I44</f>
        <v>0</v>
      </c>
      <c r="F44" s="12">
        <v>0</v>
      </c>
      <c r="G44" s="12">
        <v>0</v>
      </c>
      <c r="H44" s="12">
        <v>0</v>
      </c>
      <c r="I44" s="12">
        <v>0</v>
      </c>
    </row>
    <row r="45" spans="1:9" ht="15.75" thickBot="1" x14ac:dyDescent="0.3">
      <c r="A45" s="34"/>
      <c r="B45" s="37"/>
      <c r="C45" s="48"/>
      <c r="D45" s="10">
        <v>2020</v>
      </c>
      <c r="E45" s="11">
        <v>0</v>
      </c>
      <c r="F45" s="11">
        <v>0</v>
      </c>
      <c r="G45" s="11">
        <v>0</v>
      </c>
      <c r="H45" s="12">
        <v>0</v>
      </c>
      <c r="I45" s="11">
        <v>0</v>
      </c>
    </row>
    <row r="46" spans="1:9" ht="15.75" thickBot="1" x14ac:dyDescent="0.3">
      <c r="A46" s="34"/>
      <c r="B46" s="37"/>
      <c r="C46" s="48"/>
      <c r="D46" s="10">
        <v>2021</v>
      </c>
      <c r="E46" s="11">
        <f t="shared" ref="E46:E50" si="30">F46+G46+I46</f>
        <v>543420</v>
      </c>
      <c r="F46" s="11">
        <v>0</v>
      </c>
      <c r="G46" s="11">
        <v>432919.08</v>
      </c>
      <c r="H46" s="12">
        <v>0</v>
      </c>
      <c r="I46" s="11">
        <v>110500.92</v>
      </c>
    </row>
    <row r="47" spans="1:9" ht="15.75" thickBot="1" x14ac:dyDescent="0.3">
      <c r="A47" s="34"/>
      <c r="B47" s="37"/>
      <c r="C47" s="48"/>
      <c r="D47" s="10">
        <v>2022</v>
      </c>
      <c r="E47" s="11">
        <f t="shared" si="30"/>
        <v>0</v>
      </c>
      <c r="F47" s="11">
        <v>0</v>
      </c>
      <c r="G47" s="11">
        <v>0</v>
      </c>
      <c r="H47" s="12">
        <v>0</v>
      </c>
      <c r="I47" s="11">
        <v>0</v>
      </c>
    </row>
    <row r="48" spans="1:9" ht="15.75" thickBot="1" x14ac:dyDescent="0.3">
      <c r="A48" s="34"/>
      <c r="B48" s="37"/>
      <c r="C48" s="48"/>
      <c r="D48" s="10">
        <v>2023</v>
      </c>
      <c r="E48" s="11">
        <f t="shared" si="30"/>
        <v>0</v>
      </c>
      <c r="F48" s="11">
        <v>0</v>
      </c>
      <c r="G48" s="11">
        <v>0</v>
      </c>
      <c r="H48" s="12">
        <v>0</v>
      </c>
      <c r="I48" s="11">
        <v>0</v>
      </c>
    </row>
    <row r="49" spans="1:9" ht="23.25" customHeight="1" thickBot="1" x14ac:dyDescent="0.3">
      <c r="A49" s="34"/>
      <c r="B49" s="37"/>
      <c r="C49" s="48"/>
      <c r="D49" s="10">
        <v>2024</v>
      </c>
      <c r="E49" s="11">
        <f t="shared" si="30"/>
        <v>0</v>
      </c>
      <c r="F49" s="11">
        <f t="shared" ref="F49:F50" si="31">G49+I49+J49</f>
        <v>0</v>
      </c>
      <c r="G49" s="11">
        <f t="shared" ref="G49:G50" si="32">I49+J49+K49</f>
        <v>0</v>
      </c>
      <c r="H49" s="12">
        <v>0</v>
      </c>
      <c r="I49" s="11">
        <f t="shared" ref="I49:I50" si="33">J49+K49+L49</f>
        <v>0</v>
      </c>
    </row>
    <row r="50" spans="1:9" ht="24" customHeight="1" thickBot="1" x14ac:dyDescent="0.3">
      <c r="A50" s="35"/>
      <c r="B50" s="38"/>
      <c r="C50" s="49"/>
      <c r="D50" s="10">
        <v>2025</v>
      </c>
      <c r="E50" s="11">
        <f t="shared" si="30"/>
        <v>0</v>
      </c>
      <c r="F50" s="11">
        <f t="shared" si="31"/>
        <v>0</v>
      </c>
      <c r="G50" s="11">
        <f t="shared" si="32"/>
        <v>0</v>
      </c>
      <c r="H50" s="12">
        <v>0</v>
      </c>
      <c r="I50" s="11">
        <f t="shared" si="33"/>
        <v>0</v>
      </c>
    </row>
    <row r="51" spans="1:9" ht="15.75" customHeight="1" thickBot="1" x14ac:dyDescent="0.3">
      <c r="A51" s="27" t="s">
        <v>36</v>
      </c>
      <c r="B51" s="36" t="s">
        <v>29</v>
      </c>
      <c r="C51" s="30" t="s">
        <v>38</v>
      </c>
      <c r="D51" s="6" t="s">
        <v>3</v>
      </c>
      <c r="E51" s="9">
        <f>F51+G51+I51</f>
        <v>3800000</v>
      </c>
      <c r="F51" s="9">
        <f t="shared" ref="F51:G51" si="34">SUM(F52:F58)</f>
        <v>0</v>
      </c>
      <c r="G51" s="9">
        <f t="shared" si="34"/>
        <v>3381999.92</v>
      </c>
      <c r="H51" s="9">
        <f t="shared" ref="H51" si="35">SUM(H52:H58)</f>
        <v>0</v>
      </c>
      <c r="I51" s="9">
        <f>SUM(I52:I58)</f>
        <v>418000.08</v>
      </c>
    </row>
    <row r="52" spans="1:9" ht="15.75" thickBot="1" x14ac:dyDescent="0.3">
      <c r="A52" s="28"/>
      <c r="B52" s="37"/>
      <c r="C52" s="31"/>
      <c r="D52" s="6">
        <v>2019</v>
      </c>
      <c r="E52" s="9">
        <f t="shared" ref="E52" si="36">F52+G52+I52</f>
        <v>0</v>
      </c>
      <c r="F52" s="7">
        <v>0</v>
      </c>
      <c r="G52" s="7">
        <v>0</v>
      </c>
      <c r="H52" s="7">
        <v>0</v>
      </c>
      <c r="I52" s="7">
        <v>0</v>
      </c>
    </row>
    <row r="53" spans="1:9" ht="15.75" thickBot="1" x14ac:dyDescent="0.3">
      <c r="A53" s="28"/>
      <c r="B53" s="37"/>
      <c r="C53" s="31"/>
      <c r="D53" s="6">
        <v>2020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</row>
    <row r="54" spans="1:9" ht="15.75" thickBot="1" x14ac:dyDescent="0.3">
      <c r="A54" s="28"/>
      <c r="B54" s="37"/>
      <c r="C54" s="31"/>
      <c r="D54" s="6">
        <v>2021</v>
      </c>
      <c r="E54" s="9">
        <f t="shared" ref="E54:E58" si="37">F54+G54+I54</f>
        <v>0</v>
      </c>
      <c r="F54" s="9">
        <v>0</v>
      </c>
      <c r="G54" s="9">
        <v>0</v>
      </c>
      <c r="H54" s="9">
        <v>0</v>
      </c>
      <c r="I54" s="9">
        <v>0</v>
      </c>
    </row>
    <row r="55" spans="1:9" ht="15.75" thickBot="1" x14ac:dyDescent="0.3">
      <c r="A55" s="28"/>
      <c r="B55" s="37"/>
      <c r="C55" s="31"/>
      <c r="D55" s="6">
        <v>2022</v>
      </c>
      <c r="E55" s="9">
        <f t="shared" si="37"/>
        <v>0</v>
      </c>
      <c r="F55" s="9">
        <v>0</v>
      </c>
      <c r="G55" s="9">
        <v>0</v>
      </c>
      <c r="H55" s="9">
        <v>0</v>
      </c>
      <c r="I55" s="9">
        <v>0</v>
      </c>
    </row>
    <row r="56" spans="1:9" ht="15.75" thickBot="1" x14ac:dyDescent="0.3">
      <c r="A56" s="28"/>
      <c r="B56" s="37"/>
      <c r="C56" s="31"/>
      <c r="D56" s="6">
        <v>2023</v>
      </c>
      <c r="E56" s="9">
        <f t="shared" si="37"/>
        <v>3800000</v>
      </c>
      <c r="F56" s="9">
        <v>0</v>
      </c>
      <c r="G56" s="9">
        <v>3381999.92</v>
      </c>
      <c r="H56" s="9">
        <v>0</v>
      </c>
      <c r="I56" s="9">
        <v>418000.08</v>
      </c>
    </row>
    <row r="57" spans="1:9" ht="15" customHeight="1" thickBot="1" x14ac:dyDescent="0.3">
      <c r="A57" s="28"/>
      <c r="B57" s="37"/>
      <c r="C57" s="31"/>
      <c r="D57" s="6">
        <v>2024</v>
      </c>
      <c r="E57" s="9">
        <f t="shared" si="37"/>
        <v>0</v>
      </c>
      <c r="F57" s="9">
        <f t="shared" ref="F57:F58" si="38">G57+I57+J57</f>
        <v>0</v>
      </c>
      <c r="G57" s="9">
        <f t="shared" ref="G57:G58" si="39">I57+J57+K57</f>
        <v>0</v>
      </c>
      <c r="H57" s="9">
        <f t="shared" ref="H57:H58" si="40">J57+K57+L57</f>
        <v>0</v>
      </c>
      <c r="I57" s="9">
        <f t="shared" ref="I57:I58" si="41">J57+K57+L57</f>
        <v>0</v>
      </c>
    </row>
    <row r="58" spans="1:9" ht="21.75" customHeight="1" thickBot="1" x14ac:dyDescent="0.3">
      <c r="A58" s="29"/>
      <c r="B58" s="38"/>
      <c r="C58" s="32"/>
      <c r="D58" s="6">
        <v>2025</v>
      </c>
      <c r="E58" s="9">
        <f t="shared" si="37"/>
        <v>0</v>
      </c>
      <c r="F58" s="9">
        <f t="shared" si="38"/>
        <v>0</v>
      </c>
      <c r="G58" s="9">
        <f t="shared" si="39"/>
        <v>0</v>
      </c>
      <c r="H58" s="9">
        <f t="shared" si="40"/>
        <v>0</v>
      </c>
      <c r="I58" s="9">
        <f t="shared" si="41"/>
        <v>0</v>
      </c>
    </row>
    <row r="59" spans="1:9" s="13" customFormat="1" ht="15.75" thickBot="1" x14ac:dyDescent="0.3">
      <c r="A59" s="15" t="s">
        <v>8</v>
      </c>
      <c r="B59" s="16"/>
      <c r="C59" s="17"/>
      <c r="D59" s="10" t="s">
        <v>3</v>
      </c>
      <c r="E59" s="11">
        <f t="shared" ref="E59:H59" si="42">E60+E61+E62+E63+E64+E66+E65</f>
        <v>261718144.19</v>
      </c>
      <c r="F59" s="11">
        <f t="shared" si="42"/>
        <v>0</v>
      </c>
      <c r="G59" s="11">
        <f t="shared" si="42"/>
        <v>231619493</v>
      </c>
      <c r="H59" s="11">
        <f t="shared" si="42"/>
        <v>0</v>
      </c>
      <c r="I59" s="11">
        <f>I60+I61+I62+I63+I64+I66+I65</f>
        <v>30098651.189999998</v>
      </c>
    </row>
    <row r="60" spans="1:9" s="13" customFormat="1" ht="15.75" thickBot="1" x14ac:dyDescent="0.3">
      <c r="A60" s="18"/>
      <c r="B60" s="19"/>
      <c r="C60" s="20"/>
      <c r="D60" s="10">
        <v>2019</v>
      </c>
      <c r="E60" s="11">
        <f t="shared" ref="E60:H60" si="43">E11+E19+E27+E35+E44+E52</f>
        <v>815495</v>
      </c>
      <c r="F60" s="11">
        <f t="shared" si="43"/>
        <v>0</v>
      </c>
      <c r="G60" s="11">
        <f t="shared" si="43"/>
        <v>709481</v>
      </c>
      <c r="H60" s="11">
        <f t="shared" si="43"/>
        <v>0</v>
      </c>
      <c r="I60" s="11">
        <f>I11+I19+I27+I35+I44+I52</f>
        <v>106014</v>
      </c>
    </row>
    <row r="61" spans="1:9" s="13" customFormat="1" ht="15.75" thickBot="1" x14ac:dyDescent="0.3">
      <c r="A61" s="18"/>
      <c r="B61" s="19"/>
      <c r="C61" s="20"/>
      <c r="D61" s="10">
        <v>2020</v>
      </c>
      <c r="E61" s="11">
        <f t="shared" ref="E61:H66" si="44">E12+E20+E28+E36+E45+E53</f>
        <v>1119313.77</v>
      </c>
      <c r="F61" s="11">
        <f t="shared" si="44"/>
        <v>0</v>
      </c>
      <c r="G61" s="11">
        <f t="shared" si="44"/>
        <v>794777</v>
      </c>
      <c r="H61" s="11">
        <f t="shared" si="44"/>
        <v>0</v>
      </c>
      <c r="I61" s="11">
        <f>I12+I20+I28+I36+I45+I53</f>
        <v>324536.77</v>
      </c>
    </row>
    <row r="62" spans="1:9" s="13" customFormat="1" ht="15.75" thickBot="1" x14ac:dyDescent="0.3">
      <c r="A62" s="18"/>
      <c r="B62" s="19"/>
      <c r="C62" s="20"/>
      <c r="D62" s="10">
        <v>2021</v>
      </c>
      <c r="E62" s="11">
        <f t="shared" si="44"/>
        <v>8016743.3600000003</v>
      </c>
      <c r="F62" s="11">
        <f t="shared" si="44"/>
        <v>0</v>
      </c>
      <c r="G62" s="11">
        <f t="shared" si="44"/>
        <v>5648193.0800000001</v>
      </c>
      <c r="H62" s="11">
        <f t="shared" si="44"/>
        <v>0</v>
      </c>
      <c r="I62" s="11">
        <f t="shared" ref="I62:I66" si="45">I13+I21+I29+I37+I46+I54</f>
        <v>2368550.2799999998</v>
      </c>
    </row>
    <row r="63" spans="1:9" s="13" customFormat="1" ht="15.75" thickBot="1" x14ac:dyDescent="0.3">
      <c r="A63" s="18"/>
      <c r="B63" s="19"/>
      <c r="C63" s="20"/>
      <c r="D63" s="10">
        <v>2022</v>
      </c>
      <c r="E63" s="11">
        <f t="shared" si="44"/>
        <v>46464407.170000002</v>
      </c>
      <c r="F63" s="11">
        <f t="shared" si="44"/>
        <v>0</v>
      </c>
      <c r="G63" s="11">
        <f t="shared" si="44"/>
        <v>41857458</v>
      </c>
      <c r="H63" s="11">
        <f t="shared" si="44"/>
        <v>0</v>
      </c>
      <c r="I63" s="11">
        <f t="shared" si="45"/>
        <v>4606949.17</v>
      </c>
    </row>
    <row r="64" spans="1:9" s="13" customFormat="1" ht="15.75" thickBot="1" x14ac:dyDescent="0.3">
      <c r="A64" s="18"/>
      <c r="B64" s="19"/>
      <c r="C64" s="20"/>
      <c r="D64" s="10">
        <v>2023</v>
      </c>
      <c r="E64" s="11">
        <f>E15+E23+E31+E39+E48+E56</f>
        <v>205182184.88999999</v>
      </c>
      <c r="F64" s="11">
        <f t="shared" si="44"/>
        <v>0</v>
      </c>
      <c r="G64" s="11">
        <f t="shared" si="44"/>
        <v>182609583.91999999</v>
      </c>
      <c r="H64" s="11">
        <f t="shared" si="44"/>
        <v>0</v>
      </c>
      <c r="I64" s="11">
        <f t="shared" si="45"/>
        <v>22572600.969999999</v>
      </c>
    </row>
    <row r="65" spans="1:9" s="13" customFormat="1" ht="15.75" thickBot="1" x14ac:dyDescent="0.3">
      <c r="A65" s="18"/>
      <c r="B65" s="19"/>
      <c r="C65" s="20"/>
      <c r="D65" s="10">
        <v>2024</v>
      </c>
      <c r="E65" s="11">
        <f t="shared" si="44"/>
        <v>60000</v>
      </c>
      <c r="F65" s="11">
        <f t="shared" si="44"/>
        <v>0</v>
      </c>
      <c r="G65" s="11">
        <f t="shared" si="44"/>
        <v>0</v>
      </c>
      <c r="H65" s="11">
        <f t="shared" si="44"/>
        <v>0</v>
      </c>
      <c r="I65" s="11">
        <f t="shared" si="45"/>
        <v>60000</v>
      </c>
    </row>
    <row r="66" spans="1:9" s="13" customFormat="1" ht="15.75" thickBot="1" x14ac:dyDescent="0.3">
      <c r="A66" s="21"/>
      <c r="B66" s="22"/>
      <c r="C66" s="23"/>
      <c r="D66" s="10">
        <v>2025</v>
      </c>
      <c r="E66" s="11">
        <f t="shared" si="44"/>
        <v>60000</v>
      </c>
      <c r="F66" s="11">
        <f t="shared" si="44"/>
        <v>0</v>
      </c>
      <c r="G66" s="11">
        <f t="shared" si="44"/>
        <v>0</v>
      </c>
      <c r="H66" s="11">
        <f t="shared" si="44"/>
        <v>0</v>
      </c>
      <c r="I66" s="11">
        <f t="shared" si="45"/>
        <v>60000</v>
      </c>
    </row>
    <row r="67" spans="1:9" s="13" customFormat="1" ht="15.75" thickBot="1" x14ac:dyDescent="0.3">
      <c r="A67" s="15" t="s">
        <v>32</v>
      </c>
      <c r="B67" s="16"/>
      <c r="C67" s="17"/>
      <c r="D67" s="10" t="s">
        <v>3</v>
      </c>
      <c r="E67" s="11">
        <f t="shared" ref="E67:H67" si="46">E59</f>
        <v>261718144.19</v>
      </c>
      <c r="F67" s="11">
        <f t="shared" si="46"/>
        <v>0</v>
      </c>
      <c r="G67" s="11">
        <f t="shared" si="46"/>
        <v>231619493</v>
      </c>
      <c r="H67" s="11">
        <f t="shared" si="46"/>
        <v>0</v>
      </c>
      <c r="I67" s="11">
        <f>I59</f>
        <v>30098651.189999998</v>
      </c>
    </row>
    <row r="68" spans="1:9" s="13" customFormat="1" ht="15.75" thickBot="1" x14ac:dyDescent="0.3">
      <c r="A68" s="18"/>
      <c r="B68" s="19"/>
      <c r="C68" s="20"/>
      <c r="D68" s="10">
        <v>2019</v>
      </c>
      <c r="E68" s="11">
        <f t="shared" ref="E68:H74" si="47">E60</f>
        <v>815495</v>
      </c>
      <c r="F68" s="11">
        <f t="shared" si="47"/>
        <v>0</v>
      </c>
      <c r="G68" s="11">
        <f t="shared" si="47"/>
        <v>709481</v>
      </c>
      <c r="H68" s="11">
        <f t="shared" si="47"/>
        <v>0</v>
      </c>
      <c r="I68" s="11">
        <f>I60</f>
        <v>106014</v>
      </c>
    </row>
    <row r="69" spans="1:9" s="13" customFormat="1" ht="15.75" thickBot="1" x14ac:dyDescent="0.3">
      <c r="A69" s="18"/>
      <c r="B69" s="19"/>
      <c r="C69" s="20"/>
      <c r="D69" s="10">
        <v>2020</v>
      </c>
      <c r="E69" s="11">
        <f t="shared" si="47"/>
        <v>1119313.77</v>
      </c>
      <c r="F69" s="11">
        <f t="shared" si="47"/>
        <v>0</v>
      </c>
      <c r="G69" s="11">
        <f t="shared" si="47"/>
        <v>794777</v>
      </c>
      <c r="H69" s="11">
        <f t="shared" si="47"/>
        <v>0</v>
      </c>
      <c r="I69" s="11">
        <f t="shared" ref="I69:I74" si="48">I61</f>
        <v>324536.77</v>
      </c>
    </row>
    <row r="70" spans="1:9" s="13" customFormat="1" ht="15.75" thickBot="1" x14ac:dyDescent="0.3">
      <c r="A70" s="18"/>
      <c r="B70" s="19"/>
      <c r="C70" s="20"/>
      <c r="D70" s="10">
        <v>2021</v>
      </c>
      <c r="E70" s="11">
        <f t="shared" si="47"/>
        <v>8016743.3600000003</v>
      </c>
      <c r="F70" s="11">
        <f t="shared" si="47"/>
        <v>0</v>
      </c>
      <c r="G70" s="11">
        <f t="shared" si="47"/>
        <v>5648193.0800000001</v>
      </c>
      <c r="H70" s="11">
        <f t="shared" si="47"/>
        <v>0</v>
      </c>
      <c r="I70" s="11">
        <f t="shared" si="48"/>
        <v>2368550.2799999998</v>
      </c>
    </row>
    <row r="71" spans="1:9" s="13" customFormat="1" ht="15.75" thickBot="1" x14ac:dyDescent="0.3">
      <c r="A71" s="18"/>
      <c r="B71" s="19"/>
      <c r="C71" s="20"/>
      <c r="D71" s="10">
        <v>2022</v>
      </c>
      <c r="E71" s="11">
        <f t="shared" si="47"/>
        <v>46464407.170000002</v>
      </c>
      <c r="F71" s="11">
        <f t="shared" si="47"/>
        <v>0</v>
      </c>
      <c r="G71" s="11">
        <f t="shared" si="47"/>
        <v>41857458</v>
      </c>
      <c r="H71" s="11">
        <f t="shared" si="47"/>
        <v>0</v>
      </c>
      <c r="I71" s="11">
        <f t="shared" si="48"/>
        <v>4606949.17</v>
      </c>
    </row>
    <row r="72" spans="1:9" s="13" customFormat="1" ht="15.75" thickBot="1" x14ac:dyDescent="0.3">
      <c r="A72" s="18"/>
      <c r="B72" s="19"/>
      <c r="C72" s="20"/>
      <c r="D72" s="10">
        <v>2023</v>
      </c>
      <c r="E72" s="11">
        <f t="shared" si="47"/>
        <v>205182184.88999999</v>
      </c>
      <c r="F72" s="11">
        <f t="shared" si="47"/>
        <v>0</v>
      </c>
      <c r="G72" s="11">
        <f t="shared" si="47"/>
        <v>182609583.91999999</v>
      </c>
      <c r="H72" s="11">
        <f t="shared" si="47"/>
        <v>0</v>
      </c>
      <c r="I72" s="11">
        <f t="shared" si="48"/>
        <v>22572600.969999999</v>
      </c>
    </row>
    <row r="73" spans="1:9" s="13" customFormat="1" ht="15.75" thickBot="1" x14ac:dyDescent="0.3">
      <c r="A73" s="18"/>
      <c r="B73" s="19"/>
      <c r="C73" s="20"/>
      <c r="D73" s="10">
        <v>2024</v>
      </c>
      <c r="E73" s="11">
        <f t="shared" si="47"/>
        <v>60000</v>
      </c>
      <c r="F73" s="11">
        <f t="shared" si="47"/>
        <v>0</v>
      </c>
      <c r="G73" s="11">
        <f t="shared" si="47"/>
        <v>0</v>
      </c>
      <c r="H73" s="11">
        <f t="shared" si="47"/>
        <v>0</v>
      </c>
      <c r="I73" s="11">
        <f t="shared" si="48"/>
        <v>60000</v>
      </c>
    </row>
    <row r="74" spans="1:9" s="13" customFormat="1" ht="15.75" thickBot="1" x14ac:dyDescent="0.3">
      <c r="A74" s="21"/>
      <c r="B74" s="22"/>
      <c r="C74" s="23"/>
      <c r="D74" s="10">
        <v>2025</v>
      </c>
      <c r="E74" s="11">
        <f t="shared" si="47"/>
        <v>60000</v>
      </c>
      <c r="F74" s="11">
        <f t="shared" si="47"/>
        <v>0</v>
      </c>
      <c r="G74" s="11">
        <f t="shared" si="47"/>
        <v>0</v>
      </c>
      <c r="H74" s="11">
        <f t="shared" si="47"/>
        <v>0</v>
      </c>
      <c r="I74" s="11">
        <f t="shared" si="48"/>
        <v>60000</v>
      </c>
    </row>
    <row r="75" spans="1:9" s="13" customFormat="1" ht="15.75" thickBot="1" x14ac:dyDescent="0.3">
      <c r="A75" s="15" t="s">
        <v>1</v>
      </c>
      <c r="B75" s="16"/>
      <c r="C75" s="17"/>
      <c r="D75" s="10" t="s">
        <v>3</v>
      </c>
      <c r="E75" s="11">
        <f t="shared" ref="E75:H75" si="49">E67</f>
        <v>261718144.19</v>
      </c>
      <c r="F75" s="11">
        <f t="shared" si="49"/>
        <v>0</v>
      </c>
      <c r="G75" s="11">
        <f t="shared" si="49"/>
        <v>231619493</v>
      </c>
      <c r="H75" s="11">
        <f t="shared" si="49"/>
        <v>0</v>
      </c>
      <c r="I75" s="11">
        <f>I67</f>
        <v>30098651.189999998</v>
      </c>
    </row>
    <row r="76" spans="1:9" s="13" customFormat="1" ht="15.75" thickBot="1" x14ac:dyDescent="0.3">
      <c r="A76" s="18"/>
      <c r="B76" s="19"/>
      <c r="C76" s="20"/>
      <c r="D76" s="10">
        <v>2019</v>
      </c>
      <c r="E76" s="11">
        <f t="shared" ref="E76:H82" si="50">E68</f>
        <v>815495</v>
      </c>
      <c r="F76" s="11">
        <f t="shared" si="50"/>
        <v>0</v>
      </c>
      <c r="G76" s="11">
        <f t="shared" si="50"/>
        <v>709481</v>
      </c>
      <c r="H76" s="11">
        <f t="shared" si="50"/>
        <v>0</v>
      </c>
      <c r="I76" s="11">
        <f>I68</f>
        <v>106014</v>
      </c>
    </row>
    <row r="77" spans="1:9" s="13" customFormat="1" ht="15.75" thickBot="1" x14ac:dyDescent="0.3">
      <c r="A77" s="18"/>
      <c r="B77" s="19"/>
      <c r="C77" s="20"/>
      <c r="D77" s="10">
        <v>2020</v>
      </c>
      <c r="E77" s="11">
        <f t="shared" si="50"/>
        <v>1119313.77</v>
      </c>
      <c r="F77" s="11">
        <f t="shared" si="50"/>
        <v>0</v>
      </c>
      <c r="G77" s="11">
        <f t="shared" si="50"/>
        <v>794777</v>
      </c>
      <c r="H77" s="11">
        <f t="shared" si="50"/>
        <v>0</v>
      </c>
      <c r="I77" s="11">
        <f t="shared" ref="I77:I82" si="51">I69</f>
        <v>324536.77</v>
      </c>
    </row>
    <row r="78" spans="1:9" s="13" customFormat="1" ht="15.75" thickBot="1" x14ac:dyDescent="0.3">
      <c r="A78" s="18"/>
      <c r="B78" s="19"/>
      <c r="C78" s="20"/>
      <c r="D78" s="10">
        <v>2021</v>
      </c>
      <c r="E78" s="11">
        <f t="shared" si="50"/>
        <v>8016743.3600000003</v>
      </c>
      <c r="F78" s="11">
        <f t="shared" si="50"/>
        <v>0</v>
      </c>
      <c r="G78" s="11">
        <f t="shared" si="50"/>
        <v>5648193.0800000001</v>
      </c>
      <c r="H78" s="11">
        <f t="shared" si="50"/>
        <v>0</v>
      </c>
      <c r="I78" s="11">
        <f t="shared" si="51"/>
        <v>2368550.2799999998</v>
      </c>
    </row>
    <row r="79" spans="1:9" s="13" customFormat="1" ht="15.75" thickBot="1" x14ac:dyDescent="0.3">
      <c r="A79" s="18"/>
      <c r="B79" s="19"/>
      <c r="C79" s="20"/>
      <c r="D79" s="10">
        <v>2022</v>
      </c>
      <c r="E79" s="11">
        <f t="shared" si="50"/>
        <v>46464407.170000002</v>
      </c>
      <c r="F79" s="11">
        <f t="shared" si="50"/>
        <v>0</v>
      </c>
      <c r="G79" s="11">
        <f t="shared" si="50"/>
        <v>41857458</v>
      </c>
      <c r="H79" s="11">
        <f t="shared" si="50"/>
        <v>0</v>
      </c>
      <c r="I79" s="11">
        <f t="shared" si="51"/>
        <v>4606949.17</v>
      </c>
    </row>
    <row r="80" spans="1:9" s="13" customFormat="1" ht="15.75" thickBot="1" x14ac:dyDescent="0.3">
      <c r="A80" s="18"/>
      <c r="B80" s="19"/>
      <c r="C80" s="20"/>
      <c r="D80" s="10">
        <v>2023</v>
      </c>
      <c r="E80" s="11">
        <f t="shared" si="50"/>
        <v>205182184.88999999</v>
      </c>
      <c r="F80" s="11">
        <f t="shared" si="50"/>
        <v>0</v>
      </c>
      <c r="G80" s="11">
        <f t="shared" si="50"/>
        <v>182609583.91999999</v>
      </c>
      <c r="H80" s="11">
        <f t="shared" si="50"/>
        <v>0</v>
      </c>
      <c r="I80" s="11">
        <f t="shared" si="51"/>
        <v>22572600.969999999</v>
      </c>
    </row>
    <row r="81" spans="1:9" s="13" customFormat="1" ht="15.75" thickBot="1" x14ac:dyDescent="0.3">
      <c r="A81" s="18"/>
      <c r="B81" s="19"/>
      <c r="C81" s="20"/>
      <c r="D81" s="10">
        <v>2024</v>
      </c>
      <c r="E81" s="11">
        <f t="shared" si="50"/>
        <v>60000</v>
      </c>
      <c r="F81" s="11">
        <f t="shared" si="50"/>
        <v>0</v>
      </c>
      <c r="G81" s="11">
        <f t="shared" si="50"/>
        <v>0</v>
      </c>
      <c r="H81" s="11">
        <f t="shared" si="50"/>
        <v>0</v>
      </c>
      <c r="I81" s="11">
        <f t="shared" si="51"/>
        <v>60000</v>
      </c>
    </row>
    <row r="82" spans="1:9" s="13" customFormat="1" ht="15.75" thickBot="1" x14ac:dyDescent="0.3">
      <c r="A82" s="21"/>
      <c r="B82" s="22"/>
      <c r="C82" s="23"/>
      <c r="D82" s="10">
        <v>2025</v>
      </c>
      <c r="E82" s="11">
        <f t="shared" si="50"/>
        <v>60000</v>
      </c>
      <c r="F82" s="11">
        <f t="shared" si="50"/>
        <v>0</v>
      </c>
      <c r="G82" s="11">
        <f t="shared" si="50"/>
        <v>0</v>
      </c>
      <c r="H82" s="11">
        <f t="shared" si="50"/>
        <v>0</v>
      </c>
      <c r="I82" s="11">
        <f t="shared" si="51"/>
        <v>60000</v>
      </c>
    </row>
    <row r="83" spans="1:9" s="13" customFormat="1" ht="40.5" customHeight="1" x14ac:dyDescent="0.25"/>
    <row r="84" spans="1:9" s="14" customFormat="1" ht="15.75" x14ac:dyDescent="0.25">
      <c r="B84" s="14" t="s">
        <v>9</v>
      </c>
      <c r="G84" s="14" t="s">
        <v>2</v>
      </c>
    </row>
  </sheetData>
  <mergeCells count="34">
    <mergeCell ref="A43:A50"/>
    <mergeCell ref="B43:B50"/>
    <mergeCell ref="C43:C50"/>
    <mergeCell ref="A34:A41"/>
    <mergeCell ref="B34:B41"/>
    <mergeCell ref="C34:C41"/>
    <mergeCell ref="A42:I42"/>
    <mergeCell ref="G1:I1"/>
    <mergeCell ref="G3:I3"/>
    <mergeCell ref="A5:I5"/>
    <mergeCell ref="A7:A8"/>
    <mergeCell ref="C7:C8"/>
    <mergeCell ref="D7:D8"/>
    <mergeCell ref="F7:F8"/>
    <mergeCell ref="G7:G8"/>
    <mergeCell ref="I7:I8"/>
    <mergeCell ref="E7:E8"/>
    <mergeCell ref="H7:H8"/>
    <mergeCell ref="A75:C82"/>
    <mergeCell ref="A59:C66"/>
    <mergeCell ref="B9:I9"/>
    <mergeCell ref="A10:A17"/>
    <mergeCell ref="B10:B17"/>
    <mergeCell ref="C10:C17"/>
    <mergeCell ref="A18:A25"/>
    <mergeCell ref="B18:B25"/>
    <mergeCell ref="C18:C25"/>
    <mergeCell ref="A26:A33"/>
    <mergeCell ref="A51:A58"/>
    <mergeCell ref="B51:B58"/>
    <mergeCell ref="C51:C58"/>
    <mergeCell ref="A67:C74"/>
    <mergeCell ref="B26:B33"/>
    <mergeCell ref="C26:C33"/>
  </mergeCells>
  <pageMargins left="0.7" right="0.7" top="0.75" bottom="0.75" header="0.3" footer="0.3"/>
  <pageSetup paperSize="9" scale="4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Приложение 2</vt:lpstr>
      <vt:lpstr>'Приложение 2'!Область_печати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Красильникова Жанна Александровна</dc:creator>
  <cp:lastModifiedBy>Костюкова Екатерина Сергеевна</cp:lastModifiedBy>
  <cp:lastPrinted>2023-04-28T08:30:52Z</cp:lastPrinted>
  <dcterms:created xsi:type="dcterms:W3CDTF">2019-08-27T06:02:36Z</dcterms:created>
  <dcterms:modified xsi:type="dcterms:W3CDTF">2023-05-15T05:44:04Z</dcterms:modified>
</cp:coreProperties>
</file>