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tyukova\Desktop\Вся информация\работа\ПРОГРАММЫ 2019-2025\2. Физкультура\Изменения\34. Пост .№41-па от 12.01.2023\"/>
    </mc:Choice>
  </mc:AlternateContent>
  <bookViews>
    <workbookView xWindow="-120" yWindow="-120" windowWidth="29040" windowHeight="15840"/>
  </bookViews>
  <sheets>
    <sheet name="Приложение 4" sheetId="2" r:id="rId1"/>
  </sheets>
  <definedNames>
    <definedName name="_xlnm.Print_Area" localSheetId="0">'Приложение 4'!$A$1:$I$76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5" i="2" l="1"/>
  <c r="I48" i="2"/>
  <c r="G48" i="2" s="1"/>
  <c r="F48" i="2" s="1"/>
  <c r="E48" i="2" s="1"/>
  <c r="H48" i="2"/>
  <c r="I40" i="2"/>
  <c r="G40" i="2" s="1"/>
  <c r="F40" i="2" s="1"/>
  <c r="E40" i="2" s="1"/>
  <c r="I32" i="2"/>
  <c r="G32" i="2" s="1"/>
  <c r="F32" i="2" s="1"/>
  <c r="E32" i="2" s="1"/>
  <c r="E24" i="2"/>
  <c r="H16" i="2"/>
  <c r="E16" i="2" s="1"/>
  <c r="F53" i="2"/>
  <c r="G53" i="2"/>
  <c r="H53" i="2"/>
  <c r="I53" i="2"/>
  <c r="F52" i="2"/>
  <c r="G52" i="2"/>
  <c r="H52" i="2"/>
  <c r="I52" i="2"/>
  <c r="F51" i="2"/>
  <c r="G51" i="2"/>
  <c r="H51" i="2"/>
  <c r="I51" i="2"/>
  <c r="E56" i="2" l="1"/>
  <c r="E64" i="2" s="1"/>
  <c r="E73" i="2" s="1"/>
  <c r="F56" i="2"/>
  <c r="F64" i="2" s="1"/>
  <c r="F73" i="2" s="1"/>
  <c r="G56" i="2"/>
  <c r="G64" i="2" s="1"/>
  <c r="G73" i="2" s="1"/>
  <c r="H56" i="2"/>
  <c r="H64" i="2" s="1"/>
  <c r="H73" i="2" s="1"/>
  <c r="I56" i="2"/>
  <c r="I64" i="2" s="1"/>
  <c r="I73" i="2" s="1"/>
  <c r="I33" i="2"/>
  <c r="G33" i="2" s="1"/>
  <c r="E31" i="2"/>
  <c r="E30" i="2"/>
  <c r="E29" i="2"/>
  <c r="E27" i="2"/>
  <c r="H26" i="2"/>
  <c r="H61" i="2"/>
  <c r="H70" i="2" s="1"/>
  <c r="H60" i="2"/>
  <c r="H69" i="2" s="1"/>
  <c r="H59" i="2"/>
  <c r="H68" i="2" s="1"/>
  <c r="H34" i="2"/>
  <c r="H49" i="2"/>
  <c r="H42" i="2" s="1"/>
  <c r="H23" i="2"/>
  <c r="H22" i="2"/>
  <c r="H17" i="2"/>
  <c r="G60" i="2"/>
  <c r="G69" i="2" s="1"/>
  <c r="E35" i="2"/>
  <c r="I41" i="2"/>
  <c r="G41" i="2" s="1"/>
  <c r="G34" i="2" s="1"/>
  <c r="E39" i="2"/>
  <c r="E38" i="2"/>
  <c r="E37" i="2"/>
  <c r="I23" i="2"/>
  <c r="I22" i="2"/>
  <c r="I49" i="2"/>
  <c r="E47" i="2"/>
  <c r="E46" i="2"/>
  <c r="E45" i="2"/>
  <c r="E43" i="2"/>
  <c r="G49" i="2" l="1"/>
  <c r="G57" i="2" s="1"/>
  <c r="I57" i="2"/>
  <c r="I65" i="2" s="1"/>
  <c r="I74" i="2" s="1"/>
  <c r="G22" i="2"/>
  <c r="G54" i="2" s="1"/>
  <c r="I54" i="2"/>
  <c r="H57" i="2"/>
  <c r="H65" i="2" s="1"/>
  <c r="H74" i="2" s="1"/>
  <c r="H55" i="2"/>
  <c r="H63" i="2" s="1"/>
  <c r="H72" i="2" s="1"/>
  <c r="G23" i="2"/>
  <c r="G55" i="2" s="1"/>
  <c r="H54" i="2"/>
  <c r="H62" i="2" s="1"/>
  <c r="H71" i="2" s="1"/>
  <c r="I26" i="2"/>
  <c r="F33" i="2"/>
  <c r="G26" i="2"/>
  <c r="H18" i="2"/>
  <c r="H10" i="2"/>
  <c r="I34" i="2"/>
  <c r="F41" i="2"/>
  <c r="F34" i="2" s="1"/>
  <c r="F49" i="2"/>
  <c r="G42" i="2"/>
  <c r="I42" i="2"/>
  <c r="I61" i="2"/>
  <c r="I70" i="2" s="1"/>
  <c r="E19" i="2"/>
  <c r="E20" i="2"/>
  <c r="E21" i="2"/>
  <c r="E25" i="2"/>
  <c r="I18" i="2"/>
  <c r="E14" i="2"/>
  <c r="E15" i="2"/>
  <c r="E17" i="2"/>
  <c r="E13" i="2"/>
  <c r="E12" i="2"/>
  <c r="F10" i="2"/>
  <c r="G10" i="2"/>
  <c r="I10" i="2"/>
  <c r="F59" i="2"/>
  <c r="F68" i="2" s="1"/>
  <c r="F60" i="2"/>
  <c r="F69" i="2" s="1"/>
  <c r="G61" i="2"/>
  <c r="G70" i="2" s="1"/>
  <c r="I59" i="2"/>
  <c r="I68" i="2" s="1"/>
  <c r="I60" i="2"/>
  <c r="I69" i="2" s="1"/>
  <c r="E11" i="2"/>
  <c r="G72" i="2" l="1"/>
  <c r="G63" i="2"/>
  <c r="I50" i="2"/>
  <c r="I58" i="2" s="1"/>
  <c r="I67" i="2" s="1"/>
  <c r="F23" i="2"/>
  <c r="F55" i="2" s="1"/>
  <c r="G50" i="2"/>
  <c r="E52" i="2"/>
  <c r="E60" i="2" s="1"/>
  <c r="E69" i="2" s="1"/>
  <c r="G62" i="2"/>
  <c r="G71" i="2" s="1"/>
  <c r="G18" i="2"/>
  <c r="E51" i="2"/>
  <c r="E59" i="2" s="1"/>
  <c r="E68" i="2" s="1"/>
  <c r="F57" i="2"/>
  <c r="F65" i="2" s="1"/>
  <c r="F74" i="2" s="1"/>
  <c r="F22" i="2"/>
  <c r="F54" i="2" s="1"/>
  <c r="H50" i="2"/>
  <c r="H58" i="2" s="1"/>
  <c r="H67" i="2" s="1"/>
  <c r="E53" i="2"/>
  <c r="E61" i="2" s="1"/>
  <c r="E70" i="2" s="1"/>
  <c r="I62" i="2"/>
  <c r="I71" i="2" s="1"/>
  <c r="E33" i="2"/>
  <c r="E26" i="2" s="1"/>
  <c r="F26" i="2"/>
  <c r="E23" i="2"/>
  <c r="E55" i="2" s="1"/>
  <c r="E63" i="2" s="1"/>
  <c r="E41" i="2"/>
  <c r="E34" i="2" s="1"/>
  <c r="E49" i="2"/>
  <c r="F42" i="2"/>
  <c r="E42" i="2" s="1"/>
  <c r="E10" i="2"/>
  <c r="F61" i="2"/>
  <c r="F70" i="2" s="1"/>
  <c r="G59" i="2"/>
  <c r="G68" i="2" s="1"/>
  <c r="I63" i="2"/>
  <c r="I72" i="2" s="1"/>
  <c r="G65" i="2"/>
  <c r="G74" i="2" s="1"/>
  <c r="F18" i="2" l="1"/>
  <c r="E18" i="2" s="1"/>
  <c r="E22" i="2"/>
  <c r="E54" i="2" s="1"/>
  <c r="E62" i="2" s="1"/>
  <c r="E71" i="2" s="1"/>
  <c r="F50" i="2"/>
  <c r="E50" i="2" s="1"/>
  <c r="E58" i="2" s="1"/>
  <c r="E67" i="2" s="1"/>
  <c r="E57" i="2"/>
  <c r="E65" i="2" s="1"/>
  <c r="E74" i="2" s="1"/>
  <c r="F62" i="2"/>
  <c r="F71" i="2" s="1"/>
  <c r="E72" i="2"/>
  <c r="F63" i="2"/>
  <c r="F72" i="2" s="1"/>
  <c r="G58" i="2"/>
  <c r="G67" i="2" s="1"/>
  <c r="F58" i="2" l="1"/>
  <c r="F67" i="2" s="1"/>
</calcChain>
</file>

<file path=xl/sharedStrings.xml><?xml version="1.0" encoding="utf-8"?>
<sst xmlns="http://schemas.openxmlformats.org/spreadsheetml/2006/main" count="46" uniqueCount="38">
  <si>
    <t>№ п/п</t>
  </si>
  <si>
    <t>ВСЕГО:</t>
  </si>
  <si>
    <t>М.В. Торопкин</t>
  </si>
  <si>
    <t>Итого</t>
  </si>
  <si>
    <t xml:space="preserve"> 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</si>
  <si>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</si>
  <si>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</si>
  <si>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</si>
  <si>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</si>
  <si>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>…</t>
  </si>
  <si>
    <t xml:space="preserve">Мэр города </t>
  </si>
  <si>
    <t>1.1</t>
  </si>
  <si>
    <t>1.2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</si>
  <si>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</si>
  <si>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</si>
  <si>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</si>
  <si>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</si>
  <si>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</si>
  <si>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>«Приложение № 4
к муниципальной программе
«Развитие физической культуры и спорта» на 2019-2024 годы</t>
  </si>
  <si>
    <t>1.3</t>
  </si>
  <si>
    <t>Приложение № 2  к постановлению администрации города Усолье-Сибирское от _________2021 г. №_______</t>
  </si>
  <si>
    <t>1.4</t>
  </si>
  <si>
    <t>Иные источники финансирования, руб.</t>
  </si>
  <si>
    <t>1.5</t>
  </si>
  <si>
    <t>Основное мероприятие 1.3 "Приобретение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спорта" Подпрограммы 1 "Развитие физической культуры и массового спорта" на 2019-2025 годы</t>
  </si>
  <si>
    <t>Основное мероприятие "Содействие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мероприятий" на 2019-2025 год Подпрограммы "Развитие спортивной инфраструктуры и материально-технической базы в Иркутской области" на 2019 - 2025 годы</t>
  </si>
  <si>
    <t>Региональный проект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резерва» на 2019-2025 годы» Подпрограммы "Развитие спортивной инфраструктуры и материально-технической базы в Иркутской области" на 2019 - 2025 годы</t>
  </si>
  <si>
    <t>Мероприятие 1.8.1 ««Строительство физкультурно-оздоровительного комплекса в рамках реализации регионального проекта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подго-товка спортивного резерва» на 2019-2025 годы» » Подпрограммы 1 "Развитие физической культуры и массового спорта" на 2019-2025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</si>
  <si>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</si>
  <si>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1.9. «Капитальный ремонт спортивного зала МБУДО "ДЮСШ № 1" по адресу: город Усолье-Сибирское, проезд Фестивальный 1Б». Подпрограммы 1 "Развитие физической культуры и массового спорта" на 2019-2025 годы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</si>
  <si>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</t>
  </si>
  <si>
    <t>Мероприятие 1.10 «Капитальный ремонт уличного туалета, расположенного в районе МБУ "Спортивный комплекс "Химик"» Подпрограммы 1 "Развитие физической культуры и массового спорта" на 2019-2025 годы</t>
  </si>
  <si>
    <t>Мероприятие 1.11 «Строительство физкультурно-оздоровительного комплекса по адресу: г. Усолье-Сибирское, проспект Ленинский" Подпрограммы 1 "Развитие физической культуры и массового спорта" на 2019-2025 годы</t>
  </si>
  <si>
    <t>Подпрограмма 1 "Развитие физической культуры и массового спорта" на 2019-2025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</si>
  <si>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"Развитие физической культуры и спорта" на 2019-2025 годы 
(наименование муниципальной программы (далее – муниципальная программа))
</t>
  </si>
  <si>
    <t>«Приложение № 4
к муниципальной программе
«Развитие физической культуры и спорта» на 2019-2025 годы</t>
  </si>
  <si>
    <t>Государственная программа Иркутской области «Развитие физической культуры и спорта» на 2019-2025 годы</t>
  </si>
  <si>
    <t>Приложение № 4  к постановлению администрации города Усолье-Сибирское от 12.01.2023 г. №41-па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</si>
</sst>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5" fillId="0" borderId="0" xfId="0" applyFont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8" xfId="0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view="pageBreakPreview" zoomScaleNormal="100" zoomScaleSheetLayoutView="100" workbookViewId="0">
      <selection activeCell="L11" sqref="L11"/>
    </sheetView>
  </sheetViews>
  <sheetFormatPr defaultRowHeight="15" x14ac:dyDescent="0.25"/>
  <cols>
    <col min="1" max="1" width="9.7109375" customWidth="1"/>
    <col min="2" max="2" width="30.7109375" customWidth="1"/>
    <col min="3" max="3" width="37.42578125" customWidth="1"/>
    <col min="4" max="5" width="14.85546875" customWidth="1"/>
    <col min="6" max="6" width="15.140625" customWidth="1"/>
    <col min="7" max="7" width="14.85546875" customWidth="1"/>
    <col min="8" max="8" width="15.7109375" customWidth="1"/>
    <col min="9" max="9" width="14.425781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39.75" customHeight="1" x14ac:dyDescent="0.25">
      <c r="G1" s="20" t="s">
        <v>37</v>
      </c>
      <c r="H1" s="20" t="s">
        <v>20</v>
      </c>
      <c r="I1" s="20"/>
    </row>
    <row r="2" spans="1:9" x14ac:dyDescent="0.25">
      <c r="G2" s="1"/>
      <c r="H2" s="1"/>
      <c r="I2" s="1"/>
    </row>
    <row r="3" spans="1:9" ht="50.25" customHeight="1" x14ac:dyDescent="0.25">
      <c r="G3" s="20" t="s">
        <v>35</v>
      </c>
      <c r="H3" s="20" t="s">
        <v>18</v>
      </c>
      <c r="I3" s="20"/>
    </row>
    <row r="5" spans="1:9" ht="62.25" customHeight="1" x14ac:dyDescent="0.25">
      <c r="A5" s="21" t="s">
        <v>34</v>
      </c>
      <c r="B5" s="21"/>
      <c r="C5" s="21"/>
      <c r="D5" s="21"/>
      <c r="E5" s="21"/>
      <c r="F5" s="21"/>
      <c r="G5" s="21"/>
      <c r="H5" s="21"/>
      <c r="I5" s="21"/>
    </row>
    <row r="6" spans="1:9" ht="15.75" thickBot="1" x14ac:dyDescent="0.3">
      <c r="A6" s="2"/>
      <c r="B6" s="2"/>
      <c r="C6" s="2"/>
      <c r="D6" s="2"/>
      <c r="E6" s="2"/>
      <c r="F6" s="2"/>
      <c r="G6" s="2"/>
      <c r="H6" s="2"/>
      <c r="I6" s="3" t="s">
        <v>4</v>
      </c>
    </row>
    <row r="7" spans="1:9" ht="25.5" x14ac:dyDescent="0.25">
      <c r="A7" s="22" t="s">
        <v>0</v>
      </c>
      <c r="B7" s="4" t="s">
        <v>5</v>
      </c>
      <c r="C7" s="22" t="s">
        <v>6</v>
      </c>
      <c r="D7" s="22" t="s">
        <v>13</v>
      </c>
      <c r="E7" s="22" t="s">
        <v>14</v>
      </c>
      <c r="F7" s="22" t="s">
        <v>15</v>
      </c>
      <c r="G7" s="22" t="s">
        <v>16</v>
      </c>
      <c r="H7" s="22" t="s">
        <v>22</v>
      </c>
      <c r="I7" s="22" t="s">
        <v>17</v>
      </c>
    </row>
    <row r="8" spans="1:9" ht="26.25" thickBot="1" x14ac:dyDescent="0.3">
      <c r="A8" s="23"/>
      <c r="B8" s="4" t="s">
        <v>7</v>
      </c>
      <c r="C8" s="23"/>
      <c r="D8" s="23"/>
      <c r="E8" s="24"/>
      <c r="F8" s="23"/>
      <c r="G8" s="23"/>
      <c r="H8" s="23"/>
      <c r="I8" s="23"/>
    </row>
    <row r="9" spans="1:9" ht="25.5" customHeight="1" thickBot="1" x14ac:dyDescent="0.3">
      <c r="A9" s="5">
        <v>1</v>
      </c>
      <c r="B9" s="43" t="s">
        <v>36</v>
      </c>
      <c r="C9" s="44"/>
      <c r="D9" s="44"/>
      <c r="E9" s="44"/>
      <c r="F9" s="44"/>
      <c r="G9" s="44"/>
      <c r="H9" s="44"/>
      <c r="I9" s="45"/>
    </row>
    <row r="10" spans="1:9" ht="15.75" thickBot="1" x14ac:dyDescent="0.3">
      <c r="A10" s="46" t="s">
        <v>11</v>
      </c>
      <c r="B10" s="49" t="s">
        <v>25</v>
      </c>
      <c r="C10" s="49" t="s">
        <v>24</v>
      </c>
      <c r="D10" s="6" t="s">
        <v>3</v>
      </c>
      <c r="E10" s="9">
        <f>F10+G10+I10</f>
        <v>3141890.13</v>
      </c>
      <c r="F10" s="9">
        <f>SUM(F11:F17)</f>
        <v>0</v>
      </c>
      <c r="G10" s="9">
        <f t="shared" ref="G10:H10" si="0">SUM(G11:G17)</f>
        <v>2402690</v>
      </c>
      <c r="H10" s="9">
        <f t="shared" si="0"/>
        <v>0</v>
      </c>
      <c r="I10" s="9">
        <f>SUM(I11:I17)</f>
        <v>739200.13</v>
      </c>
    </row>
    <row r="11" spans="1:9" ht="15.75" thickBot="1" x14ac:dyDescent="0.3">
      <c r="A11" s="47"/>
      <c r="B11" s="50"/>
      <c r="C11" s="50"/>
      <c r="D11" s="6">
        <v>2019</v>
      </c>
      <c r="E11" s="9">
        <f>F11+G11+I11</f>
        <v>815495</v>
      </c>
      <c r="F11" s="9">
        <v>0</v>
      </c>
      <c r="G11" s="9">
        <v>709481</v>
      </c>
      <c r="H11" s="9">
        <v>0</v>
      </c>
      <c r="I11" s="9">
        <v>106014</v>
      </c>
    </row>
    <row r="12" spans="1:9" ht="15.75" thickBot="1" x14ac:dyDescent="0.3">
      <c r="A12" s="47"/>
      <c r="B12" s="50"/>
      <c r="C12" s="50"/>
      <c r="D12" s="6">
        <v>2020</v>
      </c>
      <c r="E12" s="9">
        <f>G12+I12</f>
        <v>1040713.77</v>
      </c>
      <c r="F12" s="9">
        <v>0</v>
      </c>
      <c r="G12" s="9">
        <v>724077</v>
      </c>
      <c r="H12" s="9">
        <v>0</v>
      </c>
      <c r="I12" s="9">
        <v>316636.77</v>
      </c>
    </row>
    <row r="13" spans="1:9" ht="15.75" thickBot="1" x14ac:dyDescent="0.3">
      <c r="A13" s="47"/>
      <c r="B13" s="50"/>
      <c r="C13" s="50"/>
      <c r="D13" s="6">
        <v>2021</v>
      </c>
      <c r="E13" s="9">
        <f>SUM(F13:I13)</f>
        <v>569123.36</v>
      </c>
      <c r="F13" s="9">
        <v>0</v>
      </c>
      <c r="G13" s="9">
        <v>492574</v>
      </c>
      <c r="H13" s="9">
        <v>0</v>
      </c>
      <c r="I13" s="9">
        <v>76549.36</v>
      </c>
    </row>
    <row r="14" spans="1:9" ht="15.75" thickBot="1" x14ac:dyDescent="0.3">
      <c r="A14" s="47"/>
      <c r="B14" s="50"/>
      <c r="C14" s="50"/>
      <c r="D14" s="6">
        <v>2022</v>
      </c>
      <c r="E14" s="9">
        <f t="shared" ref="E14:E17" si="1">SUM(F14:I14)</f>
        <v>536558</v>
      </c>
      <c r="F14" s="7">
        <v>0</v>
      </c>
      <c r="G14" s="9">
        <v>476558</v>
      </c>
      <c r="H14" s="9">
        <v>0</v>
      </c>
      <c r="I14" s="9">
        <v>60000</v>
      </c>
    </row>
    <row r="15" spans="1:9" ht="15.75" thickBot="1" x14ac:dyDescent="0.3">
      <c r="A15" s="47"/>
      <c r="B15" s="50"/>
      <c r="C15" s="50"/>
      <c r="D15" s="6">
        <v>2023</v>
      </c>
      <c r="E15" s="9">
        <f t="shared" si="1"/>
        <v>60000</v>
      </c>
      <c r="F15" s="7">
        <v>0</v>
      </c>
      <c r="G15" s="7">
        <v>0</v>
      </c>
      <c r="H15" s="9">
        <v>0</v>
      </c>
      <c r="I15" s="9">
        <v>60000</v>
      </c>
    </row>
    <row r="16" spans="1:9" ht="45" customHeight="1" thickBot="1" x14ac:dyDescent="0.3">
      <c r="A16" s="47"/>
      <c r="B16" s="50"/>
      <c r="C16" s="50"/>
      <c r="D16" s="6">
        <v>2024</v>
      </c>
      <c r="E16" s="9">
        <f t="shared" ref="E16" si="2">SUM(F16:I16)</f>
        <v>60000</v>
      </c>
      <c r="F16" s="7">
        <v>0</v>
      </c>
      <c r="G16" s="9">
        <v>0</v>
      </c>
      <c r="H16" s="9">
        <f t="shared" ref="H16" si="3">J16+K16+L16</f>
        <v>0</v>
      </c>
      <c r="I16" s="9">
        <v>60000</v>
      </c>
    </row>
    <row r="17" spans="1:9" ht="48" customHeight="1" thickBot="1" x14ac:dyDescent="0.3">
      <c r="A17" s="48"/>
      <c r="B17" s="51"/>
      <c r="C17" s="51"/>
      <c r="D17" s="6">
        <v>2025</v>
      </c>
      <c r="E17" s="9">
        <f t="shared" si="1"/>
        <v>60000</v>
      </c>
      <c r="F17" s="7">
        <v>0</v>
      </c>
      <c r="G17" s="9">
        <v>0</v>
      </c>
      <c r="H17" s="9">
        <f t="shared" ref="H17" si="4">J17+K17+L17</f>
        <v>0</v>
      </c>
      <c r="I17" s="9">
        <v>60000</v>
      </c>
    </row>
    <row r="18" spans="1:9" ht="15.75" thickBot="1" x14ac:dyDescent="0.3">
      <c r="A18" s="46" t="s">
        <v>12</v>
      </c>
      <c r="B18" s="49" t="s">
        <v>26</v>
      </c>
      <c r="C18" s="49" t="s">
        <v>27</v>
      </c>
      <c r="D18" s="6" t="s">
        <v>3</v>
      </c>
      <c r="E18" s="9">
        <f>F18+G18+I18</f>
        <v>78600</v>
      </c>
      <c r="F18" s="9">
        <f t="shared" ref="F18:G18" si="5">SUM(F19:F25)</f>
        <v>0</v>
      </c>
      <c r="G18" s="9">
        <f t="shared" si="5"/>
        <v>70700</v>
      </c>
      <c r="H18" s="9">
        <f t="shared" ref="H18" si="6">SUM(H19:H25)</f>
        <v>0</v>
      </c>
      <c r="I18" s="9">
        <f>SUM(I19:I25)</f>
        <v>7900</v>
      </c>
    </row>
    <row r="19" spans="1:9" ht="15.75" thickBot="1" x14ac:dyDescent="0.3">
      <c r="A19" s="47"/>
      <c r="B19" s="50"/>
      <c r="C19" s="50"/>
      <c r="D19" s="6">
        <v>2019</v>
      </c>
      <c r="E19" s="9">
        <f t="shared" ref="E19:E25" si="7">F19+G19+I19</f>
        <v>0</v>
      </c>
      <c r="F19" s="7">
        <v>0</v>
      </c>
      <c r="G19" s="7">
        <v>0</v>
      </c>
      <c r="H19" s="7">
        <v>0</v>
      </c>
      <c r="I19" s="7">
        <v>0</v>
      </c>
    </row>
    <row r="20" spans="1:9" ht="15.75" thickBot="1" x14ac:dyDescent="0.3">
      <c r="A20" s="47"/>
      <c r="B20" s="50"/>
      <c r="C20" s="50"/>
      <c r="D20" s="6">
        <v>2020</v>
      </c>
      <c r="E20" s="9">
        <f t="shared" si="7"/>
        <v>78600</v>
      </c>
      <c r="F20" s="9">
        <v>0</v>
      </c>
      <c r="G20" s="9">
        <v>70700</v>
      </c>
      <c r="H20" s="7">
        <v>0</v>
      </c>
      <c r="I20" s="9">
        <v>7900</v>
      </c>
    </row>
    <row r="21" spans="1:9" ht="15.75" thickBot="1" x14ac:dyDescent="0.3">
      <c r="A21" s="47"/>
      <c r="B21" s="50"/>
      <c r="C21" s="50"/>
      <c r="D21" s="6">
        <v>2021</v>
      </c>
      <c r="E21" s="9">
        <f t="shared" si="7"/>
        <v>0</v>
      </c>
      <c r="F21" s="9">
        <v>0</v>
      </c>
      <c r="G21" s="9">
        <v>0</v>
      </c>
      <c r="H21" s="9">
        <v>0</v>
      </c>
      <c r="I21" s="9">
        <v>0</v>
      </c>
    </row>
    <row r="22" spans="1:9" ht="15.75" thickBot="1" x14ac:dyDescent="0.3">
      <c r="A22" s="47"/>
      <c r="B22" s="50"/>
      <c r="C22" s="50"/>
      <c r="D22" s="6">
        <v>2022</v>
      </c>
      <c r="E22" s="9">
        <f t="shared" si="7"/>
        <v>0</v>
      </c>
      <c r="F22" s="9">
        <f t="shared" ref="F22:F23" si="8">G22+I22+J22</f>
        <v>0</v>
      </c>
      <c r="G22" s="9">
        <f t="shared" ref="G22:H23" si="9">I22+J22+K22</f>
        <v>0</v>
      </c>
      <c r="H22" s="9">
        <f t="shared" si="9"/>
        <v>0</v>
      </c>
      <c r="I22" s="9">
        <f t="shared" ref="I22:I23" si="10">J22+K22+L22</f>
        <v>0</v>
      </c>
    </row>
    <row r="23" spans="1:9" ht="15.75" thickBot="1" x14ac:dyDescent="0.3">
      <c r="A23" s="47"/>
      <c r="B23" s="50"/>
      <c r="C23" s="50"/>
      <c r="D23" s="6">
        <v>2023</v>
      </c>
      <c r="E23" s="9">
        <f t="shared" si="7"/>
        <v>0</v>
      </c>
      <c r="F23" s="9">
        <f t="shared" si="8"/>
        <v>0</v>
      </c>
      <c r="G23" s="9">
        <f t="shared" si="9"/>
        <v>0</v>
      </c>
      <c r="H23" s="9">
        <f t="shared" si="9"/>
        <v>0</v>
      </c>
      <c r="I23" s="9">
        <f t="shared" si="10"/>
        <v>0</v>
      </c>
    </row>
    <row r="24" spans="1:9" ht="48" customHeight="1" thickBot="1" x14ac:dyDescent="0.3">
      <c r="A24" s="47"/>
      <c r="B24" s="50"/>
      <c r="C24" s="50"/>
      <c r="D24" s="6">
        <v>2024</v>
      </c>
      <c r="E24" s="9">
        <f t="shared" ref="E24" si="11">F24+G24+I24</f>
        <v>0</v>
      </c>
      <c r="F24" s="7">
        <v>0</v>
      </c>
      <c r="G24" s="7">
        <v>0</v>
      </c>
      <c r="H24" s="7">
        <v>0</v>
      </c>
      <c r="I24" s="8">
        <v>0</v>
      </c>
    </row>
    <row r="25" spans="1:9" ht="44.25" customHeight="1" thickBot="1" x14ac:dyDescent="0.3">
      <c r="A25" s="48"/>
      <c r="B25" s="51"/>
      <c r="C25" s="51"/>
      <c r="D25" s="6">
        <v>2025</v>
      </c>
      <c r="E25" s="9">
        <f t="shared" si="7"/>
        <v>0</v>
      </c>
      <c r="F25" s="7">
        <v>0</v>
      </c>
      <c r="G25" s="7">
        <v>0</v>
      </c>
      <c r="H25" s="7">
        <v>0</v>
      </c>
      <c r="I25" s="8">
        <v>0</v>
      </c>
    </row>
    <row r="26" spans="1:9" ht="15.75" customHeight="1" thickBot="1" x14ac:dyDescent="0.3">
      <c r="A26" s="25" t="s">
        <v>19</v>
      </c>
      <c r="B26" s="28" t="s">
        <v>28</v>
      </c>
      <c r="C26" s="17" t="s">
        <v>29</v>
      </c>
      <c r="D26" s="10" t="s">
        <v>3</v>
      </c>
      <c r="E26" s="11">
        <f>E27+E28+E29+E30+E31+E33</f>
        <v>23705626.949999999</v>
      </c>
      <c r="F26" s="11">
        <f t="shared" ref="F26" si="12">F27+F28+F29+F30+F31+F33</f>
        <v>0</v>
      </c>
      <c r="G26" s="11">
        <f>G27+G28+G29+G30+G31+G33</f>
        <v>21380900</v>
      </c>
      <c r="H26" s="11">
        <f>H27+H28+H29+H30+H31+H33</f>
        <v>0</v>
      </c>
      <c r="I26" s="11">
        <f>I27+I28+I29+I30+I31+I33</f>
        <v>2324726.9500000002</v>
      </c>
    </row>
    <row r="27" spans="1:9" ht="15.75" thickBot="1" x14ac:dyDescent="0.3">
      <c r="A27" s="26"/>
      <c r="B27" s="29"/>
      <c r="C27" s="18"/>
      <c r="D27" s="10">
        <v>2019</v>
      </c>
      <c r="E27" s="11">
        <f>F27+G27+I27</f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thickBot="1" x14ac:dyDescent="0.3">
      <c r="A28" s="26"/>
      <c r="B28" s="29"/>
      <c r="C28" s="18"/>
      <c r="D28" s="10">
        <v>2020</v>
      </c>
      <c r="E28" s="11">
        <v>0</v>
      </c>
      <c r="F28" s="11">
        <v>0</v>
      </c>
      <c r="G28" s="11">
        <v>0</v>
      </c>
      <c r="H28" s="12">
        <v>0</v>
      </c>
      <c r="I28" s="11">
        <v>0</v>
      </c>
    </row>
    <row r="29" spans="1:9" ht="15.75" thickBot="1" x14ac:dyDescent="0.3">
      <c r="A29" s="26"/>
      <c r="B29" s="29"/>
      <c r="C29" s="18"/>
      <c r="D29" s="10">
        <v>2021</v>
      </c>
      <c r="E29" s="11">
        <f t="shared" ref="E29:E33" si="13">F29+G29+I29</f>
        <v>0</v>
      </c>
      <c r="F29" s="11">
        <v>0</v>
      </c>
      <c r="G29" s="11">
        <v>0</v>
      </c>
      <c r="H29" s="12">
        <v>0</v>
      </c>
      <c r="I29" s="11">
        <v>0</v>
      </c>
    </row>
    <row r="30" spans="1:9" ht="15.75" thickBot="1" x14ac:dyDescent="0.3">
      <c r="A30" s="26"/>
      <c r="B30" s="29"/>
      <c r="C30" s="18"/>
      <c r="D30" s="10">
        <v>2022</v>
      </c>
      <c r="E30" s="11">
        <f t="shared" si="13"/>
        <v>23705626.949999999</v>
      </c>
      <c r="F30" s="11">
        <v>0</v>
      </c>
      <c r="G30" s="11">
        <v>21380900</v>
      </c>
      <c r="H30" s="12">
        <v>0</v>
      </c>
      <c r="I30" s="11">
        <v>2324726.9500000002</v>
      </c>
    </row>
    <row r="31" spans="1:9" ht="15.75" thickBot="1" x14ac:dyDescent="0.3">
      <c r="A31" s="26"/>
      <c r="B31" s="29"/>
      <c r="C31" s="18"/>
      <c r="D31" s="10">
        <v>2023</v>
      </c>
      <c r="E31" s="11">
        <f t="shared" si="13"/>
        <v>0</v>
      </c>
      <c r="F31" s="11">
        <v>0</v>
      </c>
      <c r="G31" s="11">
        <v>0</v>
      </c>
      <c r="H31" s="12">
        <v>0</v>
      </c>
      <c r="I31" s="11">
        <v>0</v>
      </c>
    </row>
    <row r="32" spans="1:9" ht="45" customHeight="1" thickBot="1" x14ac:dyDescent="0.3">
      <c r="A32" s="26"/>
      <c r="B32" s="29"/>
      <c r="C32" s="18"/>
      <c r="D32" s="10">
        <v>2024</v>
      </c>
      <c r="E32" s="11">
        <f t="shared" ref="E32" si="14">F32+G32+I32</f>
        <v>0</v>
      </c>
      <c r="F32" s="11">
        <f t="shared" ref="F32" si="15">G32+I32+J32</f>
        <v>0</v>
      </c>
      <c r="G32" s="11">
        <f t="shared" ref="G32" si="16">I32+J32+K32</f>
        <v>0</v>
      </c>
      <c r="H32" s="12">
        <v>0</v>
      </c>
      <c r="I32" s="11">
        <f t="shared" ref="I32" si="17">J32+K32+L32</f>
        <v>0</v>
      </c>
    </row>
    <row r="33" spans="1:9" ht="42.75" customHeight="1" thickBot="1" x14ac:dyDescent="0.3">
      <c r="A33" s="27"/>
      <c r="B33" s="30"/>
      <c r="C33" s="19"/>
      <c r="D33" s="10">
        <v>2025</v>
      </c>
      <c r="E33" s="11">
        <f t="shared" si="13"/>
        <v>0</v>
      </c>
      <c r="F33" s="11">
        <f t="shared" ref="F33" si="18">G33+I33+J33</f>
        <v>0</v>
      </c>
      <c r="G33" s="11">
        <f t="shared" ref="G33" si="19">I33+J33+K33</f>
        <v>0</v>
      </c>
      <c r="H33" s="12">
        <v>0</v>
      </c>
      <c r="I33" s="11">
        <f t="shared" ref="I33" si="20">J33+K33+L33</f>
        <v>0</v>
      </c>
    </row>
    <row r="34" spans="1:9" ht="15.75" thickBot="1" x14ac:dyDescent="0.3">
      <c r="A34" s="25" t="s">
        <v>21</v>
      </c>
      <c r="B34" s="52" t="s">
        <v>30</v>
      </c>
      <c r="C34" s="17" t="s">
        <v>31</v>
      </c>
      <c r="D34" s="10" t="s">
        <v>3</v>
      </c>
      <c r="E34" s="11">
        <f>E35+E36+E37+E38+E39+E41</f>
        <v>543420</v>
      </c>
      <c r="F34" s="11">
        <f t="shared" ref="F34" si="21">F35+F36+F37+F38+F39+F41</f>
        <v>0</v>
      </c>
      <c r="G34" s="11">
        <f>G35+G36+G37+G38+G39+G41</f>
        <v>432919.08</v>
      </c>
      <c r="H34" s="11">
        <f>H35+H36+H37+H38+H39+H41</f>
        <v>0</v>
      </c>
      <c r="I34" s="11">
        <f>I35+I36+I37+I38+I39+I41</f>
        <v>110500.92</v>
      </c>
    </row>
    <row r="35" spans="1:9" ht="15.75" thickBot="1" x14ac:dyDescent="0.3">
      <c r="A35" s="26"/>
      <c r="B35" s="53"/>
      <c r="C35" s="18"/>
      <c r="D35" s="10">
        <v>2019</v>
      </c>
      <c r="E35" s="11">
        <f>F35+G35+I35</f>
        <v>0</v>
      </c>
      <c r="F35" s="12">
        <v>0</v>
      </c>
      <c r="G35" s="12">
        <v>0</v>
      </c>
      <c r="H35" s="12">
        <v>0</v>
      </c>
      <c r="I35" s="12">
        <v>0</v>
      </c>
    </row>
    <row r="36" spans="1:9" ht="15.75" thickBot="1" x14ac:dyDescent="0.3">
      <c r="A36" s="26"/>
      <c r="B36" s="53"/>
      <c r="C36" s="18"/>
      <c r="D36" s="10">
        <v>2020</v>
      </c>
      <c r="E36" s="11">
        <v>0</v>
      </c>
      <c r="F36" s="11">
        <v>0</v>
      </c>
      <c r="G36" s="11">
        <v>0</v>
      </c>
      <c r="H36" s="12">
        <v>0</v>
      </c>
      <c r="I36" s="11">
        <v>0</v>
      </c>
    </row>
    <row r="37" spans="1:9" ht="15.75" thickBot="1" x14ac:dyDescent="0.3">
      <c r="A37" s="26"/>
      <c r="B37" s="53"/>
      <c r="C37" s="18"/>
      <c r="D37" s="10">
        <v>2021</v>
      </c>
      <c r="E37" s="11">
        <f t="shared" ref="E37:E41" si="22">F37+G37+I37</f>
        <v>543420</v>
      </c>
      <c r="F37" s="11">
        <v>0</v>
      </c>
      <c r="G37" s="11">
        <v>432919.08</v>
      </c>
      <c r="H37" s="12">
        <v>0</v>
      </c>
      <c r="I37" s="11">
        <v>110500.92</v>
      </c>
    </row>
    <row r="38" spans="1:9" ht="15.75" thickBot="1" x14ac:dyDescent="0.3">
      <c r="A38" s="26"/>
      <c r="B38" s="53"/>
      <c r="C38" s="18"/>
      <c r="D38" s="10">
        <v>2022</v>
      </c>
      <c r="E38" s="11">
        <f t="shared" si="22"/>
        <v>0</v>
      </c>
      <c r="F38" s="11">
        <v>0</v>
      </c>
      <c r="G38" s="11">
        <v>0</v>
      </c>
      <c r="H38" s="12">
        <v>0</v>
      </c>
      <c r="I38" s="11">
        <v>0</v>
      </c>
    </row>
    <row r="39" spans="1:9" ht="15.75" thickBot="1" x14ac:dyDescent="0.3">
      <c r="A39" s="26"/>
      <c r="B39" s="53"/>
      <c r="C39" s="18"/>
      <c r="D39" s="10">
        <v>2023</v>
      </c>
      <c r="E39" s="11">
        <f t="shared" si="22"/>
        <v>0</v>
      </c>
      <c r="F39" s="11">
        <v>0</v>
      </c>
      <c r="G39" s="11">
        <v>0</v>
      </c>
      <c r="H39" s="12">
        <v>0</v>
      </c>
      <c r="I39" s="11">
        <v>0</v>
      </c>
    </row>
    <row r="40" spans="1:9" ht="23.25" customHeight="1" thickBot="1" x14ac:dyDescent="0.3">
      <c r="A40" s="26"/>
      <c r="B40" s="53"/>
      <c r="C40" s="18"/>
      <c r="D40" s="10">
        <v>2024</v>
      </c>
      <c r="E40" s="11">
        <f t="shared" ref="E40" si="23">F40+G40+I40</f>
        <v>0</v>
      </c>
      <c r="F40" s="11">
        <f t="shared" ref="F40" si="24">G40+I40+J40</f>
        <v>0</v>
      </c>
      <c r="G40" s="11">
        <f t="shared" ref="G40" si="25">I40+J40+K40</f>
        <v>0</v>
      </c>
      <c r="H40" s="12">
        <v>0</v>
      </c>
      <c r="I40" s="11">
        <f t="shared" ref="I40" si="26">J40+K40+L40</f>
        <v>0</v>
      </c>
    </row>
    <row r="41" spans="1:9" ht="24" customHeight="1" thickBot="1" x14ac:dyDescent="0.3">
      <c r="A41" s="27"/>
      <c r="B41" s="54"/>
      <c r="C41" s="19"/>
      <c r="D41" s="10">
        <v>2025</v>
      </c>
      <c r="E41" s="11">
        <f t="shared" si="22"/>
        <v>0</v>
      </c>
      <c r="F41" s="11">
        <f t="shared" ref="F41" si="27">G41+I41+J41</f>
        <v>0</v>
      </c>
      <c r="G41" s="11">
        <f t="shared" ref="G41" si="28">I41+J41+K41</f>
        <v>0</v>
      </c>
      <c r="H41" s="12">
        <v>0</v>
      </c>
      <c r="I41" s="11">
        <f t="shared" ref="I41" si="29">J41+K41+L41</f>
        <v>0</v>
      </c>
    </row>
    <row r="42" spans="1:9" ht="15.75" thickBot="1" x14ac:dyDescent="0.3">
      <c r="A42" s="46" t="s">
        <v>23</v>
      </c>
      <c r="B42" s="28" t="s">
        <v>28</v>
      </c>
      <c r="C42" s="49" t="s">
        <v>32</v>
      </c>
      <c r="D42" s="6" t="s">
        <v>3</v>
      </c>
      <c r="E42" s="9">
        <f>F42+G42+I42</f>
        <v>229986123.11000001</v>
      </c>
      <c r="F42" s="9">
        <f t="shared" ref="F42:G42" si="30">SUM(F43:F49)</f>
        <v>0</v>
      </c>
      <c r="G42" s="9">
        <f t="shared" si="30"/>
        <v>203487800</v>
      </c>
      <c r="H42" s="9">
        <f t="shared" ref="H42" si="31">SUM(H43:H49)</f>
        <v>0</v>
      </c>
      <c r="I42" s="9">
        <f>SUM(I43:I49)</f>
        <v>26498323.109999999</v>
      </c>
    </row>
    <row r="43" spans="1:9" ht="15.75" thickBot="1" x14ac:dyDescent="0.3">
      <c r="A43" s="47"/>
      <c r="B43" s="29"/>
      <c r="C43" s="50"/>
      <c r="D43" s="6">
        <v>2019</v>
      </c>
      <c r="E43" s="9">
        <f t="shared" ref="E43:E49" si="32">F43+G43+I43</f>
        <v>0</v>
      </c>
      <c r="F43" s="7">
        <v>0</v>
      </c>
      <c r="G43" s="7">
        <v>0</v>
      </c>
      <c r="H43" s="7">
        <v>0</v>
      </c>
      <c r="I43" s="7">
        <v>0</v>
      </c>
    </row>
    <row r="44" spans="1:9" ht="15.75" thickBot="1" x14ac:dyDescent="0.3">
      <c r="A44" s="47"/>
      <c r="B44" s="29"/>
      <c r="C44" s="50"/>
      <c r="D44" s="6">
        <v>2020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</row>
    <row r="45" spans="1:9" ht="15.75" thickBot="1" x14ac:dyDescent="0.3">
      <c r="A45" s="47"/>
      <c r="B45" s="29"/>
      <c r="C45" s="50"/>
      <c r="D45" s="6">
        <v>2021</v>
      </c>
      <c r="E45" s="9">
        <f t="shared" si="32"/>
        <v>6904200</v>
      </c>
      <c r="F45" s="9">
        <v>0</v>
      </c>
      <c r="G45" s="9">
        <v>4722700</v>
      </c>
      <c r="H45" s="9">
        <v>0</v>
      </c>
      <c r="I45" s="9">
        <v>2181500</v>
      </c>
    </row>
    <row r="46" spans="1:9" ht="15.75" thickBot="1" x14ac:dyDescent="0.3">
      <c r="A46" s="47"/>
      <c r="B46" s="29"/>
      <c r="C46" s="50"/>
      <c r="D46" s="6">
        <v>2022</v>
      </c>
      <c r="E46" s="9">
        <f t="shared" si="32"/>
        <v>22222222.219999999</v>
      </c>
      <c r="F46" s="9">
        <v>0</v>
      </c>
      <c r="G46" s="9">
        <v>20000000</v>
      </c>
      <c r="H46" s="9">
        <v>0</v>
      </c>
      <c r="I46" s="9">
        <v>2222222.2200000002</v>
      </c>
    </row>
    <row r="47" spans="1:9" ht="15.75" thickBot="1" x14ac:dyDescent="0.3">
      <c r="A47" s="47"/>
      <c r="B47" s="29"/>
      <c r="C47" s="50"/>
      <c r="D47" s="6">
        <v>2023</v>
      </c>
      <c r="E47" s="9">
        <f t="shared" si="32"/>
        <v>200859700.88999999</v>
      </c>
      <c r="F47" s="9">
        <v>0</v>
      </c>
      <c r="G47" s="9">
        <v>178765100</v>
      </c>
      <c r="H47" s="9">
        <v>0</v>
      </c>
      <c r="I47" s="9">
        <v>22094600.890000001</v>
      </c>
    </row>
    <row r="48" spans="1:9" ht="50.25" customHeight="1" thickBot="1" x14ac:dyDescent="0.3">
      <c r="A48" s="47"/>
      <c r="B48" s="29"/>
      <c r="C48" s="50"/>
      <c r="D48" s="6">
        <v>2024</v>
      </c>
      <c r="E48" s="9">
        <f t="shared" ref="E48" si="33">F48+G48+I48</f>
        <v>0</v>
      </c>
      <c r="F48" s="9">
        <f t="shared" ref="F48" si="34">G48+I48+J48</f>
        <v>0</v>
      </c>
      <c r="G48" s="9">
        <f t="shared" ref="G48" si="35">I48+J48+K48</f>
        <v>0</v>
      </c>
      <c r="H48" s="9">
        <f t="shared" ref="H48" si="36">J48+K48+L48</f>
        <v>0</v>
      </c>
      <c r="I48" s="9">
        <f t="shared" ref="I48" si="37">J48+K48+L48</f>
        <v>0</v>
      </c>
    </row>
    <row r="49" spans="1:9" ht="54.75" customHeight="1" thickBot="1" x14ac:dyDescent="0.3">
      <c r="A49" s="48"/>
      <c r="B49" s="30"/>
      <c r="C49" s="51"/>
      <c r="D49" s="6">
        <v>2025</v>
      </c>
      <c r="E49" s="9">
        <f t="shared" si="32"/>
        <v>0</v>
      </c>
      <c r="F49" s="9">
        <f t="shared" ref="F49" si="38">G49+I49+J49</f>
        <v>0</v>
      </c>
      <c r="G49" s="9">
        <f t="shared" ref="G49:H49" si="39">I49+J49+K49</f>
        <v>0</v>
      </c>
      <c r="H49" s="9">
        <f t="shared" si="39"/>
        <v>0</v>
      </c>
      <c r="I49" s="9">
        <f t="shared" ref="I49" si="40">J49+K49+L49</f>
        <v>0</v>
      </c>
    </row>
    <row r="50" spans="1:9" s="13" customFormat="1" ht="15.75" thickBot="1" x14ac:dyDescent="0.3">
      <c r="A50" s="31" t="s">
        <v>8</v>
      </c>
      <c r="B50" s="32"/>
      <c r="C50" s="33"/>
      <c r="D50" s="10" t="s">
        <v>3</v>
      </c>
      <c r="E50" s="11">
        <f>F50+G50+I50</f>
        <v>257455660.19</v>
      </c>
      <c r="F50" s="11">
        <f t="shared" ref="F50" si="41">SUM(F51:F57)</f>
        <v>0</v>
      </c>
      <c r="G50" s="11">
        <f>SUM(G51:G57)</f>
        <v>227775009.07999998</v>
      </c>
      <c r="H50" s="11">
        <f>SUM(H51:H57)</f>
        <v>0</v>
      </c>
      <c r="I50" s="11">
        <f>SUM(I51:I57)</f>
        <v>29680651.109999999</v>
      </c>
    </row>
    <row r="51" spans="1:9" s="13" customFormat="1" ht="15.75" thickBot="1" x14ac:dyDescent="0.3">
      <c r="A51" s="34"/>
      <c r="B51" s="35"/>
      <c r="C51" s="36"/>
      <c r="D51" s="10">
        <v>2019</v>
      </c>
      <c r="E51" s="11">
        <f t="shared" ref="E51:E57" si="42">E19+E11+E43+E35+E27</f>
        <v>815495</v>
      </c>
      <c r="F51" s="11">
        <f t="shared" ref="F51:I51" si="43">F19+F11+F43+F35+F27</f>
        <v>0</v>
      </c>
      <c r="G51" s="11">
        <f t="shared" si="43"/>
        <v>709481</v>
      </c>
      <c r="H51" s="11">
        <f t="shared" si="43"/>
        <v>0</v>
      </c>
      <c r="I51" s="11">
        <f t="shared" si="43"/>
        <v>106014</v>
      </c>
    </row>
    <row r="52" spans="1:9" s="13" customFormat="1" ht="15.75" thickBot="1" x14ac:dyDescent="0.3">
      <c r="A52" s="34"/>
      <c r="B52" s="35"/>
      <c r="C52" s="36"/>
      <c r="D52" s="10">
        <v>2020</v>
      </c>
      <c r="E52" s="11">
        <f t="shared" si="42"/>
        <v>1119313.77</v>
      </c>
      <c r="F52" s="11">
        <f t="shared" ref="F52:I52" si="44">F20+F12+F44+F36+F28</f>
        <v>0</v>
      </c>
      <c r="G52" s="11">
        <f t="shared" si="44"/>
        <v>794777</v>
      </c>
      <c r="H52" s="11">
        <f t="shared" si="44"/>
        <v>0</v>
      </c>
      <c r="I52" s="11">
        <f t="shared" si="44"/>
        <v>324536.77</v>
      </c>
    </row>
    <row r="53" spans="1:9" s="13" customFormat="1" ht="15.75" thickBot="1" x14ac:dyDescent="0.3">
      <c r="A53" s="34"/>
      <c r="B53" s="35"/>
      <c r="C53" s="36"/>
      <c r="D53" s="10">
        <v>2021</v>
      </c>
      <c r="E53" s="11">
        <f t="shared" si="42"/>
        <v>8016743.3600000003</v>
      </c>
      <c r="F53" s="11">
        <f>F21+F13+F45+F37+F29</f>
        <v>0</v>
      </c>
      <c r="G53" s="11">
        <f>G21+G13+G45+G37+G29</f>
        <v>5648193.0800000001</v>
      </c>
      <c r="H53" s="11">
        <f>H21+H13+H45+H37+H29</f>
        <v>0</v>
      </c>
      <c r="I53" s="11">
        <f>I21+I13+I45+I37+I29</f>
        <v>2368550.2799999998</v>
      </c>
    </row>
    <row r="54" spans="1:9" s="13" customFormat="1" ht="15.75" thickBot="1" x14ac:dyDescent="0.3">
      <c r="A54" s="34"/>
      <c r="B54" s="35"/>
      <c r="C54" s="36"/>
      <c r="D54" s="10">
        <v>2022</v>
      </c>
      <c r="E54" s="11">
        <f t="shared" si="42"/>
        <v>46464407.170000002</v>
      </c>
      <c r="F54" s="11">
        <f t="shared" ref="F54:I54" si="45">F22+F14+F46+F38+F30</f>
        <v>0</v>
      </c>
      <c r="G54" s="11">
        <f>G22+G14+G46+G38+G30</f>
        <v>41857458</v>
      </c>
      <c r="H54" s="11">
        <f t="shared" si="45"/>
        <v>0</v>
      </c>
      <c r="I54" s="11">
        <f t="shared" si="45"/>
        <v>4606949.17</v>
      </c>
    </row>
    <row r="55" spans="1:9" s="13" customFormat="1" ht="15.75" thickBot="1" x14ac:dyDescent="0.3">
      <c r="A55" s="34"/>
      <c r="B55" s="35"/>
      <c r="C55" s="36"/>
      <c r="D55" s="10">
        <v>2023</v>
      </c>
      <c r="E55" s="11">
        <f t="shared" si="42"/>
        <v>200919700.88999999</v>
      </c>
      <c r="F55" s="11">
        <f>F23+F15+F47+F39+F31</f>
        <v>0</v>
      </c>
      <c r="G55" s="11">
        <f>G23+G15+G47+G39+G31</f>
        <v>178765100</v>
      </c>
      <c r="H55" s="11">
        <f>H23+H15+H47+H39+H31</f>
        <v>0</v>
      </c>
      <c r="I55" s="11">
        <f>I23+I15+I47+I39+I31</f>
        <v>22154600.890000001</v>
      </c>
    </row>
    <row r="56" spans="1:9" s="13" customFormat="1" ht="15.75" thickBot="1" x14ac:dyDescent="0.3">
      <c r="A56" s="34"/>
      <c r="B56" s="35"/>
      <c r="C56" s="36"/>
      <c r="D56" s="10">
        <v>2024</v>
      </c>
      <c r="E56" s="11">
        <f t="shared" si="42"/>
        <v>60000</v>
      </c>
      <c r="F56" s="11">
        <f t="shared" ref="F56:I57" si="46">F24+F16+F48+F40+F32</f>
        <v>0</v>
      </c>
      <c r="G56" s="11">
        <f t="shared" si="46"/>
        <v>0</v>
      </c>
      <c r="H56" s="11">
        <f t="shared" si="46"/>
        <v>0</v>
      </c>
      <c r="I56" s="11">
        <f t="shared" si="46"/>
        <v>60000</v>
      </c>
    </row>
    <row r="57" spans="1:9" s="13" customFormat="1" ht="15.75" thickBot="1" x14ac:dyDescent="0.3">
      <c r="A57" s="37"/>
      <c r="B57" s="38"/>
      <c r="C57" s="39"/>
      <c r="D57" s="10">
        <v>2025</v>
      </c>
      <c r="E57" s="11">
        <f t="shared" si="42"/>
        <v>60000</v>
      </c>
      <c r="F57" s="11">
        <f t="shared" si="46"/>
        <v>0</v>
      </c>
      <c r="G57" s="11">
        <f t="shared" si="46"/>
        <v>0</v>
      </c>
      <c r="H57" s="11">
        <f t="shared" si="46"/>
        <v>0</v>
      </c>
      <c r="I57" s="11">
        <f t="shared" si="46"/>
        <v>60000</v>
      </c>
    </row>
    <row r="58" spans="1:9" s="13" customFormat="1" ht="15.75" thickBot="1" x14ac:dyDescent="0.3">
      <c r="A58" s="31" t="s">
        <v>33</v>
      </c>
      <c r="B58" s="32"/>
      <c r="C58" s="33"/>
      <c r="D58" s="10" t="s">
        <v>3</v>
      </c>
      <c r="E58" s="11">
        <f t="shared" ref="E58:I65" si="47">E50</f>
        <v>257455660.19</v>
      </c>
      <c r="F58" s="11">
        <f t="shared" si="47"/>
        <v>0</v>
      </c>
      <c r="G58" s="11">
        <f t="shared" si="47"/>
        <v>227775009.07999998</v>
      </c>
      <c r="H58" s="11">
        <f t="shared" si="47"/>
        <v>0</v>
      </c>
      <c r="I58" s="11">
        <f t="shared" si="47"/>
        <v>29680651.109999999</v>
      </c>
    </row>
    <row r="59" spans="1:9" s="13" customFormat="1" ht="15.75" thickBot="1" x14ac:dyDescent="0.3">
      <c r="A59" s="34"/>
      <c r="B59" s="35"/>
      <c r="C59" s="36"/>
      <c r="D59" s="10">
        <v>2019</v>
      </c>
      <c r="E59" s="11">
        <f t="shared" si="47"/>
        <v>815495</v>
      </c>
      <c r="F59" s="11">
        <f t="shared" si="47"/>
        <v>0</v>
      </c>
      <c r="G59" s="11">
        <f t="shared" si="47"/>
        <v>709481</v>
      </c>
      <c r="H59" s="11">
        <f t="shared" si="47"/>
        <v>0</v>
      </c>
      <c r="I59" s="11">
        <f t="shared" si="47"/>
        <v>106014</v>
      </c>
    </row>
    <row r="60" spans="1:9" s="13" customFormat="1" ht="15.75" thickBot="1" x14ac:dyDescent="0.3">
      <c r="A60" s="34"/>
      <c r="B60" s="35"/>
      <c r="C60" s="36"/>
      <c r="D60" s="10">
        <v>2020</v>
      </c>
      <c r="E60" s="11">
        <f t="shared" si="47"/>
        <v>1119313.77</v>
      </c>
      <c r="F60" s="11">
        <f t="shared" si="47"/>
        <v>0</v>
      </c>
      <c r="G60" s="11">
        <f t="shared" si="47"/>
        <v>794777</v>
      </c>
      <c r="H60" s="11">
        <f t="shared" si="47"/>
        <v>0</v>
      </c>
      <c r="I60" s="11">
        <f t="shared" si="47"/>
        <v>324536.77</v>
      </c>
    </row>
    <row r="61" spans="1:9" s="13" customFormat="1" ht="15.75" thickBot="1" x14ac:dyDescent="0.3">
      <c r="A61" s="34"/>
      <c r="B61" s="35"/>
      <c r="C61" s="36"/>
      <c r="D61" s="10">
        <v>2021</v>
      </c>
      <c r="E61" s="11">
        <f t="shared" si="47"/>
        <v>8016743.3600000003</v>
      </c>
      <c r="F61" s="11">
        <f t="shared" si="47"/>
        <v>0</v>
      </c>
      <c r="G61" s="11">
        <f t="shared" si="47"/>
        <v>5648193.0800000001</v>
      </c>
      <c r="H61" s="11">
        <f t="shared" si="47"/>
        <v>0</v>
      </c>
      <c r="I61" s="11">
        <f t="shared" si="47"/>
        <v>2368550.2799999998</v>
      </c>
    </row>
    <row r="62" spans="1:9" s="13" customFormat="1" ht="15.75" thickBot="1" x14ac:dyDescent="0.3">
      <c r="A62" s="34"/>
      <c r="B62" s="35"/>
      <c r="C62" s="36"/>
      <c r="D62" s="10">
        <v>2022</v>
      </c>
      <c r="E62" s="11">
        <f t="shared" si="47"/>
        <v>46464407.170000002</v>
      </c>
      <c r="F62" s="11">
        <f t="shared" si="47"/>
        <v>0</v>
      </c>
      <c r="G62" s="11">
        <f t="shared" si="47"/>
        <v>41857458</v>
      </c>
      <c r="H62" s="11">
        <f t="shared" si="47"/>
        <v>0</v>
      </c>
      <c r="I62" s="11">
        <f t="shared" si="47"/>
        <v>4606949.17</v>
      </c>
    </row>
    <row r="63" spans="1:9" s="13" customFormat="1" ht="15.75" thickBot="1" x14ac:dyDescent="0.3">
      <c r="A63" s="34"/>
      <c r="B63" s="35"/>
      <c r="C63" s="36"/>
      <c r="D63" s="10">
        <v>2023</v>
      </c>
      <c r="E63" s="11">
        <f t="shared" si="47"/>
        <v>200919700.88999999</v>
      </c>
      <c r="F63" s="11">
        <f t="shared" si="47"/>
        <v>0</v>
      </c>
      <c r="G63" s="11">
        <f>G55</f>
        <v>178765100</v>
      </c>
      <c r="H63" s="11">
        <f t="shared" si="47"/>
        <v>0</v>
      </c>
      <c r="I63" s="11">
        <f t="shared" si="47"/>
        <v>22154600.890000001</v>
      </c>
    </row>
    <row r="64" spans="1:9" s="13" customFormat="1" ht="15.75" thickBot="1" x14ac:dyDescent="0.3">
      <c r="A64" s="34"/>
      <c r="B64" s="35"/>
      <c r="C64" s="36"/>
      <c r="D64" s="10">
        <v>2024</v>
      </c>
      <c r="E64" s="11">
        <f t="shared" si="47"/>
        <v>60000</v>
      </c>
      <c r="F64" s="11">
        <f t="shared" si="47"/>
        <v>0</v>
      </c>
      <c r="G64" s="11">
        <f t="shared" si="47"/>
        <v>0</v>
      </c>
      <c r="H64" s="11">
        <f t="shared" si="47"/>
        <v>0</v>
      </c>
      <c r="I64" s="11">
        <f t="shared" si="47"/>
        <v>60000</v>
      </c>
    </row>
    <row r="65" spans="1:9" s="13" customFormat="1" ht="15.75" thickBot="1" x14ac:dyDescent="0.3">
      <c r="A65" s="37"/>
      <c r="B65" s="38"/>
      <c r="C65" s="39"/>
      <c r="D65" s="10">
        <v>2025</v>
      </c>
      <c r="E65" s="11">
        <f t="shared" si="47"/>
        <v>60000</v>
      </c>
      <c r="F65" s="11">
        <f t="shared" si="47"/>
        <v>0</v>
      </c>
      <c r="G65" s="11">
        <f t="shared" si="47"/>
        <v>0</v>
      </c>
      <c r="H65" s="11">
        <f t="shared" si="47"/>
        <v>0</v>
      </c>
      <c r="I65" s="11">
        <f t="shared" si="47"/>
        <v>60000</v>
      </c>
    </row>
    <row r="66" spans="1:9" s="13" customFormat="1" ht="15.75" thickBot="1" x14ac:dyDescent="0.3">
      <c r="A66" s="40" t="s">
        <v>9</v>
      </c>
      <c r="B66" s="41"/>
      <c r="C66" s="42"/>
      <c r="D66" s="14"/>
      <c r="E66" s="15"/>
      <c r="F66" s="11"/>
      <c r="G66" s="11"/>
      <c r="H66" s="11"/>
      <c r="I66" s="15"/>
    </row>
    <row r="67" spans="1:9" s="13" customFormat="1" ht="15.75" thickBot="1" x14ac:dyDescent="0.3">
      <c r="A67" s="31" t="s">
        <v>1</v>
      </c>
      <c r="B67" s="32"/>
      <c r="C67" s="33"/>
      <c r="D67" s="10" t="s">
        <v>3</v>
      </c>
      <c r="E67" s="11">
        <f>E58</f>
        <v>257455660.19</v>
      </c>
      <c r="F67" s="11">
        <f t="shared" ref="F67:I67" si="48">F58</f>
        <v>0</v>
      </c>
      <c r="G67" s="11">
        <f t="shared" si="48"/>
        <v>227775009.07999998</v>
      </c>
      <c r="H67" s="11">
        <f t="shared" si="48"/>
        <v>0</v>
      </c>
      <c r="I67" s="11">
        <f t="shared" si="48"/>
        <v>29680651.109999999</v>
      </c>
    </row>
    <row r="68" spans="1:9" s="13" customFormat="1" ht="15.75" thickBot="1" x14ac:dyDescent="0.3">
      <c r="A68" s="34"/>
      <c r="B68" s="35"/>
      <c r="C68" s="36"/>
      <c r="D68" s="10">
        <v>2019</v>
      </c>
      <c r="E68" s="11">
        <f>E59</f>
        <v>815495</v>
      </c>
      <c r="F68" s="11">
        <f>F59</f>
        <v>0</v>
      </c>
      <c r="G68" s="11">
        <f>G59</f>
        <v>709481</v>
      </c>
      <c r="H68" s="11">
        <f t="shared" ref="H68" si="49">H59</f>
        <v>0</v>
      </c>
      <c r="I68" s="11">
        <f>I59</f>
        <v>106014</v>
      </c>
    </row>
    <row r="69" spans="1:9" s="13" customFormat="1" ht="15.75" thickBot="1" x14ac:dyDescent="0.3">
      <c r="A69" s="34"/>
      <c r="B69" s="35"/>
      <c r="C69" s="36"/>
      <c r="D69" s="10">
        <v>2020</v>
      </c>
      <c r="E69" s="11">
        <f>E60</f>
        <v>1119313.77</v>
      </c>
      <c r="F69" s="11">
        <f>F60</f>
        <v>0</v>
      </c>
      <c r="G69" s="11">
        <f>G60</f>
        <v>794777</v>
      </c>
      <c r="H69" s="11">
        <f>H60</f>
        <v>0</v>
      </c>
      <c r="I69" s="11">
        <f>I60</f>
        <v>324536.77</v>
      </c>
    </row>
    <row r="70" spans="1:9" s="13" customFormat="1" ht="15.75" thickBot="1" x14ac:dyDescent="0.3">
      <c r="A70" s="34"/>
      <c r="B70" s="35"/>
      <c r="C70" s="36"/>
      <c r="D70" s="10">
        <v>2021</v>
      </c>
      <c r="E70" s="11">
        <f>E61</f>
        <v>8016743.3600000003</v>
      </c>
      <c r="F70" s="11">
        <f t="shared" ref="F70:G70" si="50">F61</f>
        <v>0</v>
      </c>
      <c r="G70" s="11">
        <f t="shared" si="50"/>
        <v>5648193.0800000001</v>
      </c>
      <c r="H70" s="11">
        <f t="shared" ref="H70" si="51">H61</f>
        <v>0</v>
      </c>
      <c r="I70" s="11">
        <f>I61</f>
        <v>2368550.2799999998</v>
      </c>
    </row>
    <row r="71" spans="1:9" s="13" customFormat="1" ht="15.75" thickBot="1" x14ac:dyDescent="0.3">
      <c r="A71" s="34"/>
      <c r="B71" s="35"/>
      <c r="C71" s="36"/>
      <c r="D71" s="10">
        <v>2022</v>
      </c>
      <c r="E71" s="11">
        <f>E62</f>
        <v>46464407.170000002</v>
      </c>
      <c r="F71" s="11">
        <f t="shared" ref="F71:I71" si="52">F62</f>
        <v>0</v>
      </c>
      <c r="G71" s="11">
        <f t="shared" si="52"/>
        <v>41857458</v>
      </c>
      <c r="H71" s="11">
        <f t="shared" ref="H71" si="53">H62</f>
        <v>0</v>
      </c>
      <c r="I71" s="11">
        <f t="shared" si="52"/>
        <v>4606949.17</v>
      </c>
    </row>
    <row r="72" spans="1:9" s="13" customFormat="1" ht="15.75" thickBot="1" x14ac:dyDescent="0.3">
      <c r="A72" s="34"/>
      <c r="B72" s="35"/>
      <c r="C72" s="36"/>
      <c r="D72" s="10">
        <v>2023</v>
      </c>
      <c r="E72" s="11">
        <f t="shared" ref="E72" si="54">E63</f>
        <v>200919700.88999999</v>
      </c>
      <c r="F72" s="11">
        <f t="shared" ref="F72:I72" si="55">F63</f>
        <v>0</v>
      </c>
      <c r="G72" s="11">
        <f t="shared" si="55"/>
        <v>178765100</v>
      </c>
      <c r="H72" s="11">
        <f t="shared" ref="H72" si="56">H63</f>
        <v>0</v>
      </c>
      <c r="I72" s="11">
        <f t="shared" si="55"/>
        <v>22154600.890000001</v>
      </c>
    </row>
    <row r="73" spans="1:9" s="13" customFormat="1" ht="15.75" thickBot="1" x14ac:dyDescent="0.3">
      <c r="A73" s="34"/>
      <c r="B73" s="35"/>
      <c r="C73" s="36"/>
      <c r="D73" s="10">
        <v>2024</v>
      </c>
      <c r="E73" s="11">
        <f t="shared" ref="E73:E74" si="57">E64</f>
        <v>60000</v>
      </c>
      <c r="F73" s="11">
        <f t="shared" ref="F73:I74" si="58">F64</f>
        <v>0</v>
      </c>
      <c r="G73" s="11">
        <f t="shared" si="58"/>
        <v>0</v>
      </c>
      <c r="H73" s="11">
        <f t="shared" ref="H73:H74" si="59">H64</f>
        <v>0</v>
      </c>
      <c r="I73" s="11">
        <f t="shared" si="58"/>
        <v>60000</v>
      </c>
    </row>
    <row r="74" spans="1:9" s="13" customFormat="1" ht="15.75" thickBot="1" x14ac:dyDescent="0.3">
      <c r="A74" s="37"/>
      <c r="B74" s="38"/>
      <c r="C74" s="39"/>
      <c r="D74" s="10">
        <v>2025</v>
      </c>
      <c r="E74" s="11">
        <f t="shared" si="57"/>
        <v>60000</v>
      </c>
      <c r="F74" s="11">
        <f t="shared" si="58"/>
        <v>0</v>
      </c>
      <c r="G74" s="11">
        <f t="shared" si="58"/>
        <v>0</v>
      </c>
      <c r="H74" s="11">
        <f t="shared" si="59"/>
        <v>0</v>
      </c>
      <c r="I74" s="11">
        <f t="shared" si="58"/>
        <v>60000</v>
      </c>
    </row>
    <row r="75" spans="1:9" s="13" customFormat="1" ht="40.5" customHeight="1" x14ac:dyDescent="0.25"/>
    <row r="76" spans="1:9" s="16" customFormat="1" ht="15.75" x14ac:dyDescent="0.25">
      <c r="B76" s="16" t="s">
        <v>10</v>
      </c>
      <c r="G76" s="16" t="s">
        <v>2</v>
      </c>
    </row>
  </sheetData>
  <mergeCells count="31">
    <mergeCell ref="A58:C65"/>
    <mergeCell ref="A66:C66"/>
    <mergeCell ref="A67:C74"/>
    <mergeCell ref="A50:C57"/>
    <mergeCell ref="B9:I9"/>
    <mergeCell ref="A10:A17"/>
    <mergeCell ref="B10:B17"/>
    <mergeCell ref="C10:C17"/>
    <mergeCell ref="A18:A25"/>
    <mergeCell ref="B18:B25"/>
    <mergeCell ref="C18:C25"/>
    <mergeCell ref="A42:A49"/>
    <mergeCell ref="B42:B49"/>
    <mergeCell ref="C42:C49"/>
    <mergeCell ref="A34:A41"/>
    <mergeCell ref="B34:B41"/>
    <mergeCell ref="C34:C41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A26:A33"/>
    <mergeCell ref="B26:B33"/>
    <mergeCell ref="C26:C33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4</vt:lpstr>
      <vt:lpstr>'Приложение 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Костюкова Екатерина Сергеевна</cp:lastModifiedBy>
  <cp:lastPrinted>2023-01-10T06:12:09Z</cp:lastPrinted>
  <dcterms:created xsi:type="dcterms:W3CDTF">2019-08-27T06:02:36Z</dcterms:created>
  <dcterms:modified xsi:type="dcterms:W3CDTF">2023-01-13T06:13:28Z</dcterms:modified>
</cp:coreProperties>
</file>