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2. Физкультура\Изменения\28. Пост №173-па от  03.02.2022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Print_Area" localSheetId="0">Лист2!$A$1:$I$68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2" l="1"/>
  <c r="E58" i="2"/>
  <c r="E55" i="2"/>
  <c r="E54" i="2"/>
  <c r="E53" i="2"/>
  <c r="F51" i="2"/>
  <c r="G51" i="2"/>
  <c r="G45" i="2" s="1"/>
  <c r="H51" i="2"/>
  <c r="I51" i="2"/>
  <c r="F50" i="2"/>
  <c r="G50" i="2"/>
  <c r="H50" i="2"/>
  <c r="I50" i="2"/>
  <c r="F49" i="2"/>
  <c r="H49" i="2"/>
  <c r="I49" i="2"/>
  <c r="F48" i="2"/>
  <c r="G48" i="2"/>
  <c r="H48" i="2"/>
  <c r="I48" i="2"/>
  <c r="F47" i="2"/>
  <c r="G47" i="2"/>
  <c r="H47" i="2"/>
  <c r="I47" i="2"/>
  <c r="I45" i="2" s="1"/>
  <c r="F46" i="2"/>
  <c r="G46" i="2"/>
  <c r="H46" i="2"/>
  <c r="I46" i="2"/>
  <c r="E51" i="2"/>
  <c r="E47" i="2"/>
  <c r="E46" i="2"/>
  <c r="E48" i="2" l="1"/>
  <c r="I30" i="2"/>
  <c r="G30" i="2" s="1"/>
  <c r="E29" i="2"/>
  <c r="E28" i="2"/>
  <c r="E27" i="2"/>
  <c r="E25" i="2"/>
  <c r="I24" i="2"/>
  <c r="H24" i="2"/>
  <c r="H55" i="2"/>
  <c r="H63" i="2" s="1"/>
  <c r="H54" i="2"/>
  <c r="H62" i="2" s="1"/>
  <c r="H53" i="2"/>
  <c r="H61" i="2" s="1"/>
  <c r="H31" i="2"/>
  <c r="H44" i="2"/>
  <c r="H38" i="2" s="1"/>
  <c r="H22" i="2"/>
  <c r="H57" i="2" s="1"/>
  <c r="H65" i="2" s="1"/>
  <c r="H21" i="2"/>
  <c r="H56" i="2" s="1"/>
  <c r="H64" i="2" s="1"/>
  <c r="H16" i="2"/>
  <c r="H58" i="2" s="1"/>
  <c r="H66" i="2" s="1"/>
  <c r="G54" i="2"/>
  <c r="G62" i="2" s="1"/>
  <c r="E32" i="2"/>
  <c r="I37" i="2"/>
  <c r="G37" i="2" s="1"/>
  <c r="G31" i="2" s="1"/>
  <c r="E36" i="2"/>
  <c r="E35" i="2"/>
  <c r="E34" i="2"/>
  <c r="I22" i="2"/>
  <c r="G22" i="2" s="1"/>
  <c r="I21" i="2"/>
  <c r="G21" i="2" s="1"/>
  <c r="I44" i="2"/>
  <c r="G44" i="2" s="1"/>
  <c r="E43" i="2"/>
  <c r="E42" i="2"/>
  <c r="E49" i="2" s="1"/>
  <c r="E56" i="2" s="1"/>
  <c r="E41" i="2"/>
  <c r="E39" i="2"/>
  <c r="F30" i="2" l="1"/>
  <c r="G24" i="2"/>
  <c r="H17" i="2"/>
  <c r="H10" i="2"/>
  <c r="H45" i="2"/>
  <c r="H52" i="2" s="1"/>
  <c r="H60" i="2" s="1"/>
  <c r="I31" i="2"/>
  <c r="I58" i="2"/>
  <c r="I66" i="2" s="1"/>
  <c r="F37" i="2"/>
  <c r="F31" i="2" s="1"/>
  <c r="F21" i="2"/>
  <c r="G56" i="2"/>
  <c r="G64" i="2" s="1"/>
  <c r="F22" i="2"/>
  <c r="G57" i="2"/>
  <c r="G65" i="2" s="1"/>
  <c r="F44" i="2"/>
  <c r="F58" i="2" s="1"/>
  <c r="F66" i="2" s="1"/>
  <c r="G38" i="2"/>
  <c r="I38" i="2"/>
  <c r="I56" i="2"/>
  <c r="I64" i="2" s="1"/>
  <c r="I55" i="2"/>
  <c r="I63" i="2" s="1"/>
  <c r="E18" i="2"/>
  <c r="E19" i="2"/>
  <c r="E20" i="2"/>
  <c r="E23" i="2"/>
  <c r="G17" i="2"/>
  <c r="I17" i="2"/>
  <c r="E14" i="2"/>
  <c r="E15" i="2"/>
  <c r="E50" i="2" s="1"/>
  <c r="E57" i="2" s="1"/>
  <c r="E16" i="2"/>
  <c r="E13" i="2"/>
  <c r="E12" i="2"/>
  <c r="F10" i="2"/>
  <c r="G10" i="2"/>
  <c r="I10" i="2"/>
  <c r="F53" i="2"/>
  <c r="F61" i="2" s="1"/>
  <c r="F54" i="2"/>
  <c r="F62" i="2" s="1"/>
  <c r="G55" i="2"/>
  <c r="G63" i="2" s="1"/>
  <c r="I53" i="2"/>
  <c r="I61" i="2" s="1"/>
  <c r="I54" i="2"/>
  <c r="I62" i="2" s="1"/>
  <c r="E11" i="2"/>
  <c r="E30" i="2" l="1"/>
  <c r="E24" i="2" s="1"/>
  <c r="F24" i="2"/>
  <c r="E22" i="2"/>
  <c r="I52" i="2"/>
  <c r="I60" i="2" s="1"/>
  <c r="E62" i="2"/>
  <c r="E63" i="2"/>
  <c r="E61" i="2"/>
  <c r="E37" i="2"/>
  <c r="E31" i="2" s="1"/>
  <c r="E21" i="2"/>
  <c r="E64" i="2" s="1"/>
  <c r="F17" i="2"/>
  <c r="F45" i="2"/>
  <c r="E45" i="2" s="1"/>
  <c r="E52" i="2" s="1"/>
  <c r="E60" i="2" s="1"/>
  <c r="F56" i="2"/>
  <c r="F64" i="2" s="1"/>
  <c r="E44" i="2"/>
  <c r="F38" i="2"/>
  <c r="E38" i="2" s="1"/>
  <c r="E10" i="2"/>
  <c r="E17" i="2"/>
  <c r="F55" i="2"/>
  <c r="F63" i="2" s="1"/>
  <c r="G53" i="2"/>
  <c r="G61" i="2" s="1"/>
  <c r="I57" i="2"/>
  <c r="I65" i="2" s="1"/>
  <c r="G58" i="2"/>
  <c r="G66" i="2" s="1"/>
  <c r="E66" i="2" l="1"/>
  <c r="E65" i="2"/>
  <c r="F57" i="2"/>
  <c r="F65" i="2" s="1"/>
  <c r="F52" i="2"/>
  <c r="F60" i="2" s="1"/>
  <c r="G52" i="2"/>
  <c r="G60" i="2" s="1"/>
</calcChain>
</file>

<file path=xl/sharedStrings.xml><?xml version="1.0" encoding="utf-8"?>
<sst xmlns="http://schemas.openxmlformats.org/spreadsheetml/2006/main" count="46" uniqueCount="37">
  <si>
    <t>№ п/п</t>
  </si>
  <si>
    <t>ВСЕГО:</t>
  </si>
  <si>
    <t>Государственная программа Иркутской области «Развитие физической культуры и спорта» на 2019-2024 годы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</si>
  <si>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</si>
  <si>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</si>
  <si>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</si>
  <si>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</si>
  <si>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</si>
  <si>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</si>
  <si>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</si>
  <si>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</si>
  <si>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</si>
  <si>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</si>
  <si>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</si>
  <si>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</si>
  <si>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</si>
  <si>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</si>
  <si>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</si>
  <si>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</si>
  <si>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</si>
  <si>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</si>
  <si>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</si>
  <si>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</si>
  <si>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</si>
  <si>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1.3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</si>
  <si>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2019-2024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</si>
  <si>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2019 - 2024 годы Подпрограммы "Развитие спортивной инфраструктуры и материально-технической базы в Иркутской области" на 2019 - 2024 годы</t>
  </si>
  <si>
    <t>Приложение № 2  к постановлению администрации города Усолье-Сибирское от _________2021 г. №_______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</si>
  <si>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2019-2024 годы</t>
  </si>
  <si>
    <t>1.4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</si>
  <si>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</si>
  <si>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Иные источники финансирования, руб.</t>
  </si>
  <si>
    <t>1.5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</si>
  <si>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2019-2024 годы</t>
  </si>
  <si>
    <t xml:space="preserve">И.о. мэра города </t>
  </si>
  <si>
    <t>Л.Н. Панькова</t>
  </si>
  <si>
    <t>Приложение № 2  к постановлению администрации города Усолье-Сибирское от 03.02.2022 г. №173-па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</si>
</sst>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view="pageBreakPreview" zoomScale="80" zoomScaleNormal="100" zoomScaleSheetLayoutView="80" workbookViewId="0">
      <selection activeCell="L7" sqref="L7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22" t="s">
        <v>36</v>
      </c>
      <c r="H1" s="22" t="s">
        <v>27</v>
      </c>
      <c r="I1" s="22"/>
    </row>
    <row r="2" spans="1:9" x14ac:dyDescent="0.25">
      <c r="G2" s="2"/>
      <c r="H2" s="2"/>
      <c r="I2" s="2"/>
    </row>
    <row r="3" spans="1:9" ht="50.25" customHeight="1" x14ac:dyDescent="0.25">
      <c r="G3" s="22" t="s">
        <v>22</v>
      </c>
      <c r="H3" s="22" t="s">
        <v>22</v>
      </c>
      <c r="I3" s="22"/>
    </row>
    <row r="5" spans="1:9" ht="62.25" customHeight="1" x14ac:dyDescent="0.25">
      <c r="A5" s="23" t="s">
        <v>19</v>
      </c>
      <c r="B5" s="23"/>
      <c r="C5" s="23"/>
      <c r="D5" s="23"/>
      <c r="E5" s="23"/>
      <c r="F5" s="23"/>
      <c r="G5" s="23"/>
      <c r="H5" s="23"/>
      <c r="I5" s="23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4</v>
      </c>
    </row>
    <row r="7" spans="1:9" ht="25.5" x14ac:dyDescent="0.25">
      <c r="A7" s="24" t="s">
        <v>0</v>
      </c>
      <c r="B7" s="6" t="s">
        <v>5</v>
      </c>
      <c r="C7" s="26" t="s">
        <v>6</v>
      </c>
      <c r="D7" s="26" t="s">
        <v>14</v>
      </c>
      <c r="E7" s="26" t="s">
        <v>15</v>
      </c>
      <c r="F7" s="26" t="s">
        <v>16</v>
      </c>
      <c r="G7" s="26" t="s">
        <v>17</v>
      </c>
      <c r="H7" s="26" t="s">
        <v>31</v>
      </c>
      <c r="I7" s="26" t="s">
        <v>18</v>
      </c>
    </row>
    <row r="8" spans="1:9" ht="26.25" thickBot="1" x14ac:dyDescent="0.3">
      <c r="A8" s="25"/>
      <c r="B8" s="6" t="s">
        <v>7</v>
      </c>
      <c r="C8" s="27"/>
      <c r="D8" s="27"/>
      <c r="E8" s="28"/>
      <c r="F8" s="27"/>
      <c r="G8" s="27"/>
      <c r="H8" s="27"/>
      <c r="I8" s="27"/>
    </row>
    <row r="9" spans="1:9" ht="25.5" customHeight="1" thickBot="1" x14ac:dyDescent="0.3">
      <c r="A9" s="7">
        <v>1</v>
      </c>
      <c r="B9" s="47" t="s">
        <v>2</v>
      </c>
      <c r="C9" s="48"/>
      <c r="D9" s="48"/>
      <c r="E9" s="48"/>
      <c r="F9" s="48"/>
      <c r="G9" s="48"/>
      <c r="H9" s="48"/>
      <c r="I9" s="49"/>
    </row>
    <row r="10" spans="1:9" ht="15.75" thickBot="1" x14ac:dyDescent="0.3">
      <c r="A10" s="50" t="s">
        <v>10</v>
      </c>
      <c r="B10" s="53" t="s">
        <v>23</v>
      </c>
      <c r="C10" s="53" t="s">
        <v>20</v>
      </c>
      <c r="D10" s="8" t="s">
        <v>3</v>
      </c>
      <c r="E10" s="14">
        <f>F10+G10+I10</f>
        <v>2605332.13</v>
      </c>
      <c r="F10" s="14">
        <f>SUM(F11:F16)</f>
        <v>0</v>
      </c>
      <c r="G10" s="14">
        <f t="shared" ref="G10:H10" si="0">SUM(G11:G16)</f>
        <v>1926132</v>
      </c>
      <c r="H10" s="14">
        <f t="shared" si="0"/>
        <v>0</v>
      </c>
      <c r="I10" s="14">
        <f>SUM(I11:I16)</f>
        <v>679200.13</v>
      </c>
    </row>
    <row r="11" spans="1:9" ht="15.75" thickBot="1" x14ac:dyDescent="0.3">
      <c r="A11" s="51"/>
      <c r="B11" s="54"/>
      <c r="C11" s="54"/>
      <c r="D11" s="8">
        <v>2019</v>
      </c>
      <c r="E11" s="14">
        <f>F11+G11+I11</f>
        <v>815495</v>
      </c>
      <c r="F11" s="14">
        <v>0</v>
      </c>
      <c r="G11" s="14">
        <v>709481</v>
      </c>
      <c r="H11" s="14">
        <v>0</v>
      </c>
      <c r="I11" s="14">
        <v>106014</v>
      </c>
    </row>
    <row r="12" spans="1:9" ht="15.75" thickBot="1" x14ac:dyDescent="0.3">
      <c r="A12" s="51"/>
      <c r="B12" s="54"/>
      <c r="C12" s="54"/>
      <c r="D12" s="8">
        <v>2020</v>
      </c>
      <c r="E12" s="14">
        <f>G12+I12</f>
        <v>1040713.77</v>
      </c>
      <c r="F12" s="14">
        <v>0</v>
      </c>
      <c r="G12" s="14">
        <v>724077</v>
      </c>
      <c r="H12" s="14">
        <v>0</v>
      </c>
      <c r="I12" s="14">
        <v>316636.77</v>
      </c>
    </row>
    <row r="13" spans="1:9" ht="15.75" thickBot="1" x14ac:dyDescent="0.3">
      <c r="A13" s="51"/>
      <c r="B13" s="54"/>
      <c r="C13" s="54"/>
      <c r="D13" s="8">
        <v>2021</v>
      </c>
      <c r="E13" s="14">
        <f>SUM(F13:I13)</f>
        <v>569123.36</v>
      </c>
      <c r="F13" s="14">
        <v>0</v>
      </c>
      <c r="G13" s="14">
        <v>492574</v>
      </c>
      <c r="H13" s="14">
        <v>0</v>
      </c>
      <c r="I13" s="14">
        <v>76549.36</v>
      </c>
    </row>
    <row r="14" spans="1:9" ht="15.75" thickBot="1" x14ac:dyDescent="0.3">
      <c r="A14" s="51"/>
      <c r="B14" s="54"/>
      <c r="C14" s="54"/>
      <c r="D14" s="8">
        <v>2022</v>
      </c>
      <c r="E14" s="14">
        <f t="shared" ref="E14:E16" si="1">SUM(F14:I14)</f>
        <v>60000</v>
      </c>
      <c r="F14" s="12">
        <v>0</v>
      </c>
      <c r="G14" s="12">
        <v>0</v>
      </c>
      <c r="H14" s="14">
        <v>0</v>
      </c>
      <c r="I14" s="14">
        <v>60000</v>
      </c>
    </row>
    <row r="15" spans="1:9" ht="15.75" thickBot="1" x14ac:dyDescent="0.3">
      <c r="A15" s="51"/>
      <c r="B15" s="54"/>
      <c r="C15" s="54"/>
      <c r="D15" s="8">
        <v>2023</v>
      </c>
      <c r="E15" s="14">
        <f t="shared" si="1"/>
        <v>60000</v>
      </c>
      <c r="F15" s="12">
        <v>0</v>
      </c>
      <c r="G15" s="12">
        <v>0</v>
      </c>
      <c r="H15" s="14">
        <v>0</v>
      </c>
      <c r="I15" s="14">
        <v>60000</v>
      </c>
    </row>
    <row r="16" spans="1:9" ht="77.25" customHeight="1" thickBot="1" x14ac:dyDescent="0.3">
      <c r="A16" s="52"/>
      <c r="B16" s="55"/>
      <c r="C16" s="55"/>
      <c r="D16" s="8">
        <v>2024</v>
      </c>
      <c r="E16" s="14">
        <f t="shared" si="1"/>
        <v>60000</v>
      </c>
      <c r="F16" s="12">
        <v>0</v>
      </c>
      <c r="G16" s="14">
        <v>0</v>
      </c>
      <c r="H16" s="14">
        <f t="shared" ref="H16" si="2">J16+K16+L16</f>
        <v>0</v>
      </c>
      <c r="I16" s="14">
        <v>60000</v>
      </c>
    </row>
    <row r="17" spans="1:9" ht="15.75" thickBot="1" x14ac:dyDescent="0.3">
      <c r="A17" s="50" t="s">
        <v>11</v>
      </c>
      <c r="B17" s="53" t="s">
        <v>21</v>
      </c>
      <c r="C17" s="53" t="s">
        <v>13</v>
      </c>
      <c r="D17" s="8" t="s">
        <v>3</v>
      </c>
      <c r="E17" s="14">
        <f>F17+G17+I17</f>
        <v>78600</v>
      </c>
      <c r="F17" s="14">
        <f t="shared" ref="F17:G17" si="3">SUM(F18:F23)</f>
        <v>0</v>
      </c>
      <c r="G17" s="14">
        <f t="shared" si="3"/>
        <v>70700</v>
      </c>
      <c r="H17" s="14">
        <f t="shared" ref="H17" si="4">SUM(H18:H23)</f>
        <v>0</v>
      </c>
      <c r="I17" s="14">
        <f>SUM(I18:I23)</f>
        <v>7900</v>
      </c>
    </row>
    <row r="18" spans="1:9" ht="15.75" thickBot="1" x14ac:dyDescent="0.3">
      <c r="A18" s="51"/>
      <c r="B18" s="54"/>
      <c r="C18" s="54"/>
      <c r="D18" s="8">
        <v>2019</v>
      </c>
      <c r="E18" s="14">
        <f t="shared" ref="E18:E23" si="5">F18+G18+I18</f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thickBot="1" x14ac:dyDescent="0.3">
      <c r="A19" s="51"/>
      <c r="B19" s="54"/>
      <c r="C19" s="54"/>
      <c r="D19" s="8">
        <v>2020</v>
      </c>
      <c r="E19" s="14">
        <f t="shared" si="5"/>
        <v>78600</v>
      </c>
      <c r="F19" s="14">
        <v>0</v>
      </c>
      <c r="G19" s="14">
        <v>70700</v>
      </c>
      <c r="H19" s="12">
        <v>0</v>
      </c>
      <c r="I19" s="14">
        <v>7900</v>
      </c>
    </row>
    <row r="20" spans="1:9" ht="15.75" thickBot="1" x14ac:dyDescent="0.3">
      <c r="A20" s="51"/>
      <c r="B20" s="54"/>
      <c r="C20" s="54"/>
      <c r="D20" s="8">
        <v>2021</v>
      </c>
      <c r="E20" s="14">
        <f t="shared" si="5"/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5.75" thickBot="1" x14ac:dyDescent="0.3">
      <c r="A21" s="51"/>
      <c r="B21" s="54"/>
      <c r="C21" s="54"/>
      <c r="D21" s="8">
        <v>2022</v>
      </c>
      <c r="E21" s="14">
        <f t="shared" si="5"/>
        <v>0</v>
      </c>
      <c r="F21" s="14">
        <f t="shared" ref="F21:F22" si="6">G21+I21+J21</f>
        <v>0</v>
      </c>
      <c r="G21" s="14">
        <f t="shared" ref="G21:H22" si="7">I21+J21+K21</f>
        <v>0</v>
      </c>
      <c r="H21" s="14">
        <f t="shared" si="7"/>
        <v>0</v>
      </c>
      <c r="I21" s="14">
        <f t="shared" ref="I21:I22" si="8">J21+K21+L21</f>
        <v>0</v>
      </c>
    </row>
    <row r="22" spans="1:9" ht="15.75" thickBot="1" x14ac:dyDescent="0.3">
      <c r="A22" s="51"/>
      <c r="B22" s="54"/>
      <c r="C22" s="54"/>
      <c r="D22" s="8">
        <v>2023</v>
      </c>
      <c r="E22" s="14">
        <f t="shared" si="5"/>
        <v>0</v>
      </c>
      <c r="F22" s="14">
        <f t="shared" si="6"/>
        <v>0</v>
      </c>
      <c r="G22" s="14">
        <f t="shared" si="7"/>
        <v>0</v>
      </c>
      <c r="H22" s="14">
        <f t="shared" si="7"/>
        <v>0</v>
      </c>
      <c r="I22" s="14">
        <f t="shared" si="8"/>
        <v>0</v>
      </c>
    </row>
    <row r="23" spans="1:9" ht="134.25" customHeight="1" thickBot="1" x14ac:dyDescent="0.3">
      <c r="A23" s="52"/>
      <c r="B23" s="55"/>
      <c r="C23" s="55"/>
      <c r="D23" s="8">
        <v>2024</v>
      </c>
      <c r="E23" s="14">
        <f t="shared" si="5"/>
        <v>0</v>
      </c>
      <c r="F23" s="12">
        <v>0</v>
      </c>
      <c r="G23" s="12">
        <v>0</v>
      </c>
      <c r="H23" s="12">
        <v>0</v>
      </c>
      <c r="I23" s="13">
        <v>0</v>
      </c>
    </row>
    <row r="24" spans="1:9" ht="15.75" customHeight="1" thickBot="1" x14ac:dyDescent="0.3">
      <c r="A24" s="29" t="s">
        <v>24</v>
      </c>
      <c r="B24" s="32" t="s">
        <v>26</v>
      </c>
      <c r="C24" s="19" t="s">
        <v>33</v>
      </c>
      <c r="D24" s="16" t="s">
        <v>3</v>
      </c>
      <c r="E24" s="17">
        <f>E25+E26+E27+E28+E29+E30</f>
        <v>23756920</v>
      </c>
      <c r="F24" s="17">
        <f t="shared" ref="F24" si="9">F25+F26+F27+F28+F29+F30</f>
        <v>0</v>
      </c>
      <c r="G24" s="17">
        <f>G25+G26+G27+G28+G29+G30</f>
        <v>21380900</v>
      </c>
      <c r="H24" s="17">
        <f>H25+H26+H27+H28+H29+H30</f>
        <v>0</v>
      </c>
      <c r="I24" s="17">
        <f>I25+I26+I27+I28+I29+I30</f>
        <v>2376020</v>
      </c>
    </row>
    <row r="25" spans="1:9" ht="15.75" thickBot="1" x14ac:dyDescent="0.3">
      <c r="A25" s="30"/>
      <c r="B25" s="33"/>
      <c r="C25" s="20"/>
      <c r="D25" s="16">
        <v>2019</v>
      </c>
      <c r="E25" s="17">
        <f>F25+G25+I25</f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15.75" thickBot="1" x14ac:dyDescent="0.3">
      <c r="A26" s="30"/>
      <c r="B26" s="33"/>
      <c r="C26" s="20"/>
      <c r="D26" s="16">
        <v>2020</v>
      </c>
      <c r="E26" s="17">
        <v>0</v>
      </c>
      <c r="F26" s="17">
        <v>0</v>
      </c>
      <c r="G26" s="17">
        <v>0</v>
      </c>
      <c r="H26" s="18">
        <v>0</v>
      </c>
      <c r="I26" s="17">
        <v>0</v>
      </c>
    </row>
    <row r="27" spans="1:9" ht="15.75" thickBot="1" x14ac:dyDescent="0.3">
      <c r="A27" s="30"/>
      <c r="B27" s="33"/>
      <c r="C27" s="20"/>
      <c r="D27" s="16">
        <v>2021</v>
      </c>
      <c r="E27" s="17">
        <f t="shared" ref="E27:E30" si="10">F27+G27+I27</f>
        <v>0</v>
      </c>
      <c r="F27" s="17">
        <v>0</v>
      </c>
      <c r="G27" s="17">
        <v>0</v>
      </c>
      <c r="H27" s="18">
        <v>0</v>
      </c>
      <c r="I27" s="17">
        <v>0</v>
      </c>
    </row>
    <row r="28" spans="1:9" ht="15.75" thickBot="1" x14ac:dyDescent="0.3">
      <c r="A28" s="30"/>
      <c r="B28" s="33"/>
      <c r="C28" s="20"/>
      <c r="D28" s="16">
        <v>2022</v>
      </c>
      <c r="E28" s="17">
        <f t="shared" si="10"/>
        <v>23756920</v>
      </c>
      <c r="F28" s="17">
        <v>0</v>
      </c>
      <c r="G28" s="17">
        <v>21380900</v>
      </c>
      <c r="H28" s="18">
        <v>0</v>
      </c>
      <c r="I28" s="17">
        <v>2376020</v>
      </c>
    </row>
    <row r="29" spans="1:9" ht="15.75" thickBot="1" x14ac:dyDescent="0.3">
      <c r="A29" s="30"/>
      <c r="B29" s="33"/>
      <c r="C29" s="20"/>
      <c r="D29" s="16">
        <v>2023</v>
      </c>
      <c r="E29" s="17">
        <f t="shared" si="10"/>
        <v>0</v>
      </c>
      <c r="F29" s="17">
        <v>0</v>
      </c>
      <c r="G29" s="17">
        <v>0</v>
      </c>
      <c r="H29" s="18">
        <v>0</v>
      </c>
      <c r="I29" s="17">
        <v>0</v>
      </c>
    </row>
    <row r="30" spans="1:9" ht="126.75" customHeight="1" thickBot="1" x14ac:dyDescent="0.3">
      <c r="A30" s="31"/>
      <c r="B30" s="34"/>
      <c r="C30" s="21"/>
      <c r="D30" s="16">
        <v>2024</v>
      </c>
      <c r="E30" s="17">
        <f t="shared" si="10"/>
        <v>0</v>
      </c>
      <c r="F30" s="17">
        <f t="shared" ref="F30" si="11">G30+I30+J30</f>
        <v>0</v>
      </c>
      <c r="G30" s="17">
        <f t="shared" ref="G30" si="12">I30+J30+K30</f>
        <v>0</v>
      </c>
      <c r="H30" s="18">
        <v>0</v>
      </c>
      <c r="I30" s="17">
        <f t="shared" ref="I30" si="13">J30+K30+L30</f>
        <v>0</v>
      </c>
    </row>
    <row r="31" spans="1:9" ht="15.75" thickBot="1" x14ac:dyDescent="0.3">
      <c r="A31" s="29" t="s">
        <v>29</v>
      </c>
      <c r="B31" s="56" t="s">
        <v>30</v>
      </c>
      <c r="C31" s="19" t="s">
        <v>28</v>
      </c>
      <c r="D31" s="16" t="s">
        <v>3</v>
      </c>
      <c r="E31" s="17">
        <f>E32+E33+E34+E35+E36+E37</f>
        <v>543420</v>
      </c>
      <c r="F31" s="17">
        <f t="shared" ref="F31" si="14">F32+F33+F34+F35+F36+F37</f>
        <v>0</v>
      </c>
      <c r="G31" s="17">
        <f>G32+G33+G34+G35+G36+G37</f>
        <v>432919.08</v>
      </c>
      <c r="H31" s="17">
        <f>H32+H33+H34+H35+H36+H37</f>
        <v>0</v>
      </c>
      <c r="I31" s="17">
        <f>I32+I33+I34+I35+I36+I37</f>
        <v>110500.92</v>
      </c>
    </row>
    <row r="32" spans="1:9" ht="15.75" thickBot="1" x14ac:dyDescent="0.3">
      <c r="A32" s="30"/>
      <c r="B32" s="57"/>
      <c r="C32" s="20"/>
      <c r="D32" s="16">
        <v>2019</v>
      </c>
      <c r="E32" s="17">
        <f>F32+G32+I32</f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ht="15.75" thickBot="1" x14ac:dyDescent="0.3">
      <c r="A33" s="30"/>
      <c r="B33" s="57"/>
      <c r="C33" s="20"/>
      <c r="D33" s="16">
        <v>2020</v>
      </c>
      <c r="E33" s="17">
        <v>0</v>
      </c>
      <c r="F33" s="17">
        <v>0</v>
      </c>
      <c r="G33" s="17">
        <v>0</v>
      </c>
      <c r="H33" s="18">
        <v>0</v>
      </c>
      <c r="I33" s="17">
        <v>0</v>
      </c>
    </row>
    <row r="34" spans="1:9" ht="15.75" thickBot="1" x14ac:dyDescent="0.3">
      <c r="A34" s="30"/>
      <c r="B34" s="57"/>
      <c r="C34" s="20"/>
      <c r="D34" s="16">
        <v>2021</v>
      </c>
      <c r="E34" s="17">
        <f t="shared" ref="E34:E37" si="15">F34+G34+I34</f>
        <v>543420</v>
      </c>
      <c r="F34" s="17">
        <v>0</v>
      </c>
      <c r="G34" s="17">
        <v>432919.08</v>
      </c>
      <c r="H34" s="18">
        <v>0</v>
      </c>
      <c r="I34" s="17">
        <v>110500.92</v>
      </c>
    </row>
    <row r="35" spans="1:9" ht="15.75" thickBot="1" x14ac:dyDescent="0.3">
      <c r="A35" s="30"/>
      <c r="B35" s="57"/>
      <c r="C35" s="20"/>
      <c r="D35" s="16">
        <v>2022</v>
      </c>
      <c r="E35" s="17">
        <f t="shared" si="15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15.75" thickBot="1" x14ac:dyDescent="0.3">
      <c r="A36" s="30"/>
      <c r="B36" s="57"/>
      <c r="C36" s="20"/>
      <c r="D36" s="16">
        <v>2023</v>
      </c>
      <c r="E36" s="17">
        <f t="shared" si="15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5.25" customHeight="1" thickBot="1" x14ac:dyDescent="0.3">
      <c r="A37" s="31"/>
      <c r="B37" s="58"/>
      <c r="C37" s="21"/>
      <c r="D37" s="16">
        <v>2024</v>
      </c>
      <c r="E37" s="17">
        <f t="shared" si="15"/>
        <v>0</v>
      </c>
      <c r="F37" s="17">
        <f t="shared" ref="F37" si="16">G37+I37+J37</f>
        <v>0</v>
      </c>
      <c r="G37" s="17">
        <f t="shared" ref="G37" si="17">I37+J37+K37</f>
        <v>0</v>
      </c>
      <c r="H37" s="18">
        <v>0</v>
      </c>
      <c r="I37" s="17">
        <f t="shared" ref="I37" si="18">J37+K37+L37</f>
        <v>0</v>
      </c>
    </row>
    <row r="38" spans="1:9" ht="15.75" thickBot="1" x14ac:dyDescent="0.3">
      <c r="A38" s="50" t="s">
        <v>32</v>
      </c>
      <c r="B38" s="32" t="s">
        <v>26</v>
      </c>
      <c r="C38" s="53" t="s">
        <v>25</v>
      </c>
      <c r="D38" s="8" t="s">
        <v>3</v>
      </c>
      <c r="E38" s="14">
        <f>F38+G38+I38</f>
        <v>27248365</v>
      </c>
      <c r="F38" s="14">
        <f t="shared" ref="F38:G38" si="19">SUM(F39:F44)</f>
        <v>0</v>
      </c>
      <c r="G38" s="14">
        <f t="shared" si="19"/>
        <v>4722700</v>
      </c>
      <c r="H38" s="14">
        <f t="shared" ref="H38" si="20">SUM(H39:H44)</f>
        <v>0</v>
      </c>
      <c r="I38" s="14">
        <f>SUM(I39:I44)</f>
        <v>22525665</v>
      </c>
    </row>
    <row r="39" spans="1:9" ht="15.75" thickBot="1" x14ac:dyDescent="0.3">
      <c r="A39" s="51"/>
      <c r="B39" s="33"/>
      <c r="C39" s="54"/>
      <c r="D39" s="8">
        <v>2019</v>
      </c>
      <c r="E39" s="14">
        <f t="shared" ref="E39:E44" si="21">F39+G39+I39</f>
        <v>0</v>
      </c>
      <c r="F39" s="12">
        <v>0</v>
      </c>
      <c r="G39" s="12">
        <v>0</v>
      </c>
      <c r="H39" s="12">
        <v>0</v>
      </c>
      <c r="I39" s="12">
        <v>0</v>
      </c>
    </row>
    <row r="40" spans="1:9" ht="15.75" thickBot="1" x14ac:dyDescent="0.3">
      <c r="A40" s="51"/>
      <c r="B40" s="33"/>
      <c r="C40" s="54"/>
      <c r="D40" s="8">
        <v>2020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.75" thickBot="1" x14ac:dyDescent="0.3">
      <c r="A41" s="51"/>
      <c r="B41" s="33"/>
      <c r="C41" s="54"/>
      <c r="D41" s="8">
        <v>2021</v>
      </c>
      <c r="E41" s="14">
        <f t="shared" si="21"/>
        <v>6904200</v>
      </c>
      <c r="F41" s="14">
        <v>0</v>
      </c>
      <c r="G41" s="14">
        <v>4722700</v>
      </c>
      <c r="H41" s="14">
        <v>0</v>
      </c>
      <c r="I41" s="14">
        <v>2181500</v>
      </c>
    </row>
    <row r="42" spans="1:9" ht="15.75" thickBot="1" x14ac:dyDescent="0.3">
      <c r="A42" s="51"/>
      <c r="B42" s="33"/>
      <c r="C42" s="54"/>
      <c r="D42" s="8">
        <v>2022</v>
      </c>
      <c r="E42" s="14">
        <f t="shared" si="21"/>
        <v>15200000</v>
      </c>
      <c r="F42" s="14">
        <v>0</v>
      </c>
      <c r="G42" s="14">
        <v>0</v>
      </c>
      <c r="H42" s="14">
        <v>0</v>
      </c>
      <c r="I42" s="14">
        <v>15200000</v>
      </c>
    </row>
    <row r="43" spans="1:9" ht="15.75" thickBot="1" x14ac:dyDescent="0.3">
      <c r="A43" s="51"/>
      <c r="B43" s="33"/>
      <c r="C43" s="54"/>
      <c r="D43" s="8">
        <v>2023</v>
      </c>
      <c r="E43" s="14">
        <f t="shared" si="21"/>
        <v>5144165</v>
      </c>
      <c r="F43" s="14">
        <v>0</v>
      </c>
      <c r="G43" s="14">
        <v>0</v>
      </c>
      <c r="H43" s="14">
        <v>0</v>
      </c>
      <c r="I43" s="14">
        <v>5144165</v>
      </c>
    </row>
    <row r="44" spans="1:9" ht="140.25" customHeight="1" thickBot="1" x14ac:dyDescent="0.3">
      <c r="A44" s="52"/>
      <c r="B44" s="34"/>
      <c r="C44" s="55"/>
      <c r="D44" s="8">
        <v>2024</v>
      </c>
      <c r="E44" s="14">
        <f t="shared" si="21"/>
        <v>0</v>
      </c>
      <c r="F44" s="14">
        <f t="shared" ref="F44" si="22">G44+I44+J44</f>
        <v>0</v>
      </c>
      <c r="G44" s="14">
        <f t="shared" ref="G44:H44" si="23">I44+J44+K44</f>
        <v>0</v>
      </c>
      <c r="H44" s="14">
        <f t="shared" si="23"/>
        <v>0</v>
      </c>
      <c r="I44" s="14">
        <f t="shared" ref="I44" si="24">J44+K44+L44</f>
        <v>0</v>
      </c>
    </row>
    <row r="45" spans="1:9" ht="15.75" thickBot="1" x14ac:dyDescent="0.3">
      <c r="A45" s="35" t="s">
        <v>8</v>
      </c>
      <c r="B45" s="36"/>
      <c r="C45" s="37"/>
      <c r="D45" s="8" t="s">
        <v>3</v>
      </c>
      <c r="E45" s="14">
        <f>F45+G45+I45</f>
        <v>54232637.129999995</v>
      </c>
      <c r="F45" s="14">
        <f t="shared" ref="F45" si="25">SUM(F46:F51)</f>
        <v>0</v>
      </c>
      <c r="G45" s="14">
        <f>SUM(G46:G51)</f>
        <v>28533351.079999998</v>
      </c>
      <c r="H45" s="14">
        <f>SUM(H46:H51)</f>
        <v>0</v>
      </c>
      <c r="I45" s="14">
        <f>SUM(I46:I51)</f>
        <v>25699286.050000001</v>
      </c>
    </row>
    <row r="46" spans="1:9" ht="15.75" thickBot="1" x14ac:dyDescent="0.3">
      <c r="A46" s="38"/>
      <c r="B46" s="39"/>
      <c r="C46" s="40"/>
      <c r="D46" s="8">
        <v>2019</v>
      </c>
      <c r="E46" s="14">
        <f>E18+E11+E39+E32+E25</f>
        <v>815495</v>
      </c>
      <c r="F46" s="14">
        <f t="shared" ref="F46:I46" si="26">F18+F11+F39+F32+F25</f>
        <v>0</v>
      </c>
      <c r="G46" s="14">
        <f t="shared" si="26"/>
        <v>709481</v>
      </c>
      <c r="H46" s="14">
        <f t="shared" si="26"/>
        <v>0</v>
      </c>
      <c r="I46" s="14">
        <f t="shared" si="26"/>
        <v>106014</v>
      </c>
    </row>
    <row r="47" spans="1:9" ht="15.75" thickBot="1" x14ac:dyDescent="0.3">
      <c r="A47" s="38"/>
      <c r="B47" s="39"/>
      <c r="C47" s="40"/>
      <c r="D47" s="8">
        <v>2020</v>
      </c>
      <c r="E47" s="14">
        <f>E19+E12+E40+E33+E26</f>
        <v>1119313.77</v>
      </c>
      <c r="F47" s="14">
        <f t="shared" ref="F47:I47" si="27">F19+F12+F40+F33+F26</f>
        <v>0</v>
      </c>
      <c r="G47" s="14">
        <f t="shared" si="27"/>
        <v>794777</v>
      </c>
      <c r="H47" s="14">
        <f t="shared" si="27"/>
        <v>0</v>
      </c>
      <c r="I47" s="14">
        <f t="shared" si="27"/>
        <v>324536.77</v>
      </c>
    </row>
    <row r="48" spans="1:9" ht="15.75" thickBot="1" x14ac:dyDescent="0.3">
      <c r="A48" s="38"/>
      <c r="B48" s="39"/>
      <c r="C48" s="40"/>
      <c r="D48" s="8">
        <v>2021</v>
      </c>
      <c r="E48" s="14">
        <f t="shared" ref="E48:I50" si="28">E20+E13+E41+E34+E27</f>
        <v>8016743.3600000003</v>
      </c>
      <c r="F48" s="14">
        <f t="shared" si="28"/>
        <v>0</v>
      </c>
      <c r="G48" s="14">
        <f t="shared" si="28"/>
        <v>5648193.0800000001</v>
      </c>
      <c r="H48" s="14">
        <f t="shared" si="28"/>
        <v>0</v>
      </c>
      <c r="I48" s="14">
        <f t="shared" si="28"/>
        <v>2368550.2799999998</v>
      </c>
    </row>
    <row r="49" spans="1:9" ht="15.75" thickBot="1" x14ac:dyDescent="0.3">
      <c r="A49" s="38"/>
      <c r="B49" s="39"/>
      <c r="C49" s="40"/>
      <c r="D49" s="8">
        <v>2022</v>
      </c>
      <c r="E49" s="14">
        <f>E21+E14+E42+E35+E28</f>
        <v>39016920</v>
      </c>
      <c r="F49" s="14">
        <f t="shared" ref="F49:I49" si="29">F21+F14+F42+F35+F28</f>
        <v>0</v>
      </c>
      <c r="G49" s="14">
        <f>G21+G14+G42+G35+G28</f>
        <v>21380900</v>
      </c>
      <c r="H49" s="14">
        <f t="shared" si="29"/>
        <v>0</v>
      </c>
      <c r="I49" s="14">
        <f t="shared" si="29"/>
        <v>17636020</v>
      </c>
    </row>
    <row r="50" spans="1:9" ht="15.75" thickBot="1" x14ac:dyDescent="0.3">
      <c r="A50" s="38"/>
      <c r="B50" s="39"/>
      <c r="C50" s="40"/>
      <c r="D50" s="8">
        <v>2023</v>
      </c>
      <c r="E50" s="14">
        <f t="shared" si="28"/>
        <v>5204165</v>
      </c>
      <c r="F50" s="14">
        <f t="shared" si="28"/>
        <v>0</v>
      </c>
      <c r="G50" s="14">
        <f t="shared" si="28"/>
        <v>0</v>
      </c>
      <c r="H50" s="14">
        <f t="shared" si="28"/>
        <v>0</v>
      </c>
      <c r="I50" s="14">
        <f t="shared" si="28"/>
        <v>5204165</v>
      </c>
    </row>
    <row r="51" spans="1:9" ht="15.75" thickBot="1" x14ac:dyDescent="0.3">
      <c r="A51" s="41"/>
      <c r="B51" s="42"/>
      <c r="C51" s="43"/>
      <c r="D51" s="8">
        <v>2024</v>
      </c>
      <c r="E51" s="14">
        <f>E23+E16+E44+E37+E30</f>
        <v>60000</v>
      </c>
      <c r="F51" s="14">
        <f t="shared" ref="F51:I51" si="30">F23+F16+F44+F37+F30</f>
        <v>0</v>
      </c>
      <c r="G51" s="14">
        <f t="shared" si="30"/>
        <v>0</v>
      </c>
      <c r="H51" s="14">
        <f t="shared" si="30"/>
        <v>0</v>
      </c>
      <c r="I51" s="14">
        <f t="shared" si="30"/>
        <v>60000</v>
      </c>
    </row>
    <row r="52" spans="1:9" ht="15.75" thickBot="1" x14ac:dyDescent="0.3">
      <c r="A52" s="35" t="s">
        <v>12</v>
      </c>
      <c r="B52" s="36"/>
      <c r="C52" s="37"/>
      <c r="D52" s="8" t="s">
        <v>3</v>
      </c>
      <c r="E52" s="14">
        <f t="shared" ref="E52:E58" si="31">E45</f>
        <v>54232637.129999995</v>
      </c>
      <c r="F52" s="14">
        <f t="shared" ref="F52:I52" si="32">F45</f>
        <v>0</v>
      </c>
      <c r="G52" s="14">
        <f t="shared" si="32"/>
        <v>28533351.079999998</v>
      </c>
      <c r="H52" s="14">
        <f t="shared" ref="H52" si="33">H45</f>
        <v>0</v>
      </c>
      <c r="I52" s="14">
        <f t="shared" si="32"/>
        <v>25699286.050000001</v>
      </c>
    </row>
    <row r="53" spans="1:9" ht="15.75" thickBot="1" x14ac:dyDescent="0.3">
      <c r="A53" s="38"/>
      <c r="B53" s="39"/>
      <c r="C53" s="40"/>
      <c r="D53" s="8">
        <v>2019</v>
      </c>
      <c r="E53" s="14">
        <f t="shared" si="31"/>
        <v>815495</v>
      </c>
      <c r="F53" s="14">
        <f t="shared" ref="F53:I55" si="34">F46</f>
        <v>0</v>
      </c>
      <c r="G53" s="14">
        <f t="shared" si="34"/>
        <v>709481</v>
      </c>
      <c r="H53" s="14">
        <f t="shared" ref="H53" si="35">H46</f>
        <v>0</v>
      </c>
      <c r="I53" s="14">
        <f t="shared" si="34"/>
        <v>106014</v>
      </c>
    </row>
    <row r="54" spans="1:9" ht="15.75" thickBot="1" x14ac:dyDescent="0.3">
      <c r="A54" s="38"/>
      <c r="B54" s="39"/>
      <c r="C54" s="40"/>
      <c r="D54" s="8">
        <v>2020</v>
      </c>
      <c r="E54" s="14">
        <f t="shared" si="31"/>
        <v>1119313.77</v>
      </c>
      <c r="F54" s="14">
        <f t="shared" si="34"/>
        <v>0</v>
      </c>
      <c r="G54" s="14">
        <f>G47</f>
        <v>794777</v>
      </c>
      <c r="H54" s="14">
        <f>H47</f>
        <v>0</v>
      </c>
      <c r="I54" s="14">
        <f t="shared" si="34"/>
        <v>324536.77</v>
      </c>
    </row>
    <row r="55" spans="1:9" ht="15.75" thickBot="1" x14ac:dyDescent="0.3">
      <c r="A55" s="38"/>
      <c r="B55" s="39"/>
      <c r="C55" s="40"/>
      <c r="D55" s="8">
        <v>2021</v>
      </c>
      <c r="E55" s="14">
        <f t="shared" si="31"/>
        <v>8016743.3600000003</v>
      </c>
      <c r="F55" s="14">
        <f t="shared" si="34"/>
        <v>0</v>
      </c>
      <c r="G55" s="14">
        <f t="shared" si="34"/>
        <v>5648193.0800000001</v>
      </c>
      <c r="H55" s="14">
        <f t="shared" ref="H55" si="36">H48</f>
        <v>0</v>
      </c>
      <c r="I55" s="14">
        <f>I48</f>
        <v>2368550.2799999998</v>
      </c>
    </row>
    <row r="56" spans="1:9" ht="15.75" thickBot="1" x14ac:dyDescent="0.3">
      <c r="A56" s="38"/>
      <c r="B56" s="39"/>
      <c r="C56" s="40"/>
      <c r="D56" s="8">
        <v>2022</v>
      </c>
      <c r="E56" s="14">
        <f t="shared" si="31"/>
        <v>39016920</v>
      </c>
      <c r="F56" s="14">
        <f t="shared" ref="F56:I58" si="37">F49</f>
        <v>0</v>
      </c>
      <c r="G56" s="14">
        <f t="shared" si="37"/>
        <v>21380900</v>
      </c>
      <c r="H56" s="14">
        <f t="shared" ref="H56" si="38">H49</f>
        <v>0</v>
      </c>
      <c r="I56" s="14">
        <f t="shared" si="37"/>
        <v>17636020</v>
      </c>
    </row>
    <row r="57" spans="1:9" ht="15.75" thickBot="1" x14ac:dyDescent="0.3">
      <c r="A57" s="38"/>
      <c r="B57" s="39"/>
      <c r="C57" s="40"/>
      <c r="D57" s="8">
        <v>2023</v>
      </c>
      <c r="E57" s="14">
        <f t="shared" si="31"/>
        <v>5204165</v>
      </c>
      <c r="F57" s="14">
        <f t="shared" si="37"/>
        <v>0</v>
      </c>
      <c r="G57" s="14">
        <f t="shared" si="37"/>
        <v>0</v>
      </c>
      <c r="H57" s="14">
        <f t="shared" ref="H57" si="39">H50</f>
        <v>0</v>
      </c>
      <c r="I57" s="14">
        <f t="shared" si="37"/>
        <v>5204165</v>
      </c>
    </row>
    <row r="58" spans="1:9" ht="15.75" thickBot="1" x14ac:dyDescent="0.3">
      <c r="A58" s="41"/>
      <c r="B58" s="42"/>
      <c r="C58" s="43"/>
      <c r="D58" s="8">
        <v>2024</v>
      </c>
      <c r="E58" s="14">
        <f t="shared" si="31"/>
        <v>60000</v>
      </c>
      <c r="F58" s="14">
        <f t="shared" si="37"/>
        <v>0</v>
      </c>
      <c r="G58" s="14">
        <f t="shared" si="37"/>
        <v>0</v>
      </c>
      <c r="H58" s="14">
        <f t="shared" ref="H58" si="40">H51</f>
        <v>0</v>
      </c>
      <c r="I58" s="14">
        <f t="shared" si="37"/>
        <v>60000</v>
      </c>
    </row>
    <row r="59" spans="1:9" ht="15.75" thickBot="1" x14ac:dyDescent="0.3">
      <c r="A59" s="44" t="s">
        <v>9</v>
      </c>
      <c r="B59" s="45"/>
      <c r="C59" s="46"/>
      <c r="D59" s="9"/>
      <c r="E59" s="15"/>
      <c r="F59" s="14"/>
      <c r="G59" s="14"/>
      <c r="H59" s="14"/>
      <c r="I59" s="15"/>
    </row>
    <row r="60" spans="1:9" ht="15.75" thickBot="1" x14ac:dyDescent="0.3">
      <c r="A60" s="35" t="s">
        <v>1</v>
      </c>
      <c r="B60" s="36"/>
      <c r="C60" s="37"/>
      <c r="D60" s="8" t="s">
        <v>3</v>
      </c>
      <c r="E60" s="14">
        <f>E52</f>
        <v>54232637.129999995</v>
      </c>
      <c r="F60" s="14">
        <f t="shared" ref="F60:I60" si="41">F52</f>
        <v>0</v>
      </c>
      <c r="G60" s="14">
        <f t="shared" si="41"/>
        <v>28533351.079999998</v>
      </c>
      <c r="H60" s="14">
        <f t="shared" si="41"/>
        <v>0</v>
      </c>
      <c r="I60" s="14">
        <f t="shared" si="41"/>
        <v>25699286.050000001</v>
      </c>
    </row>
    <row r="61" spans="1:9" ht="15.75" thickBot="1" x14ac:dyDescent="0.3">
      <c r="A61" s="38"/>
      <c r="B61" s="39"/>
      <c r="C61" s="40"/>
      <c r="D61" s="8">
        <v>2019</v>
      </c>
      <c r="E61" s="14">
        <f>E53</f>
        <v>815495</v>
      </c>
      <c r="F61" s="14">
        <f t="shared" ref="E61:I63" si="42">F53</f>
        <v>0</v>
      </c>
      <c r="G61" s="14">
        <f t="shared" si="42"/>
        <v>709481</v>
      </c>
      <c r="H61" s="14">
        <f t="shared" ref="H61" si="43">H53</f>
        <v>0</v>
      </c>
      <c r="I61" s="14">
        <f t="shared" si="42"/>
        <v>106014</v>
      </c>
    </row>
    <row r="62" spans="1:9" ht="15.75" thickBot="1" x14ac:dyDescent="0.3">
      <c r="A62" s="38"/>
      <c r="B62" s="39"/>
      <c r="C62" s="40"/>
      <c r="D62" s="8">
        <v>2020</v>
      </c>
      <c r="E62" s="14">
        <f>E54</f>
        <v>1119313.77</v>
      </c>
      <c r="F62" s="14">
        <f t="shared" si="42"/>
        <v>0</v>
      </c>
      <c r="G62" s="14">
        <f>G54</f>
        <v>794777</v>
      </c>
      <c r="H62" s="14">
        <f>H54</f>
        <v>0</v>
      </c>
      <c r="I62" s="14">
        <f t="shared" si="42"/>
        <v>324536.77</v>
      </c>
    </row>
    <row r="63" spans="1:9" ht="15.75" thickBot="1" x14ac:dyDescent="0.3">
      <c r="A63" s="38"/>
      <c r="B63" s="39"/>
      <c r="C63" s="40"/>
      <c r="D63" s="8">
        <v>2021</v>
      </c>
      <c r="E63" s="14">
        <f t="shared" si="42"/>
        <v>8016743.3600000003</v>
      </c>
      <c r="F63" s="14">
        <f t="shared" ref="F63:G63" si="44">F55</f>
        <v>0</v>
      </c>
      <c r="G63" s="14">
        <f t="shared" si="44"/>
        <v>5648193.0800000001</v>
      </c>
      <c r="H63" s="14">
        <f t="shared" ref="H63" si="45">H55</f>
        <v>0</v>
      </c>
      <c r="I63" s="14">
        <f t="shared" si="42"/>
        <v>2368550.2799999998</v>
      </c>
    </row>
    <row r="64" spans="1:9" ht="15.75" thickBot="1" x14ac:dyDescent="0.3">
      <c r="A64" s="38"/>
      <c r="B64" s="39"/>
      <c r="C64" s="40"/>
      <c r="D64" s="8">
        <v>2022</v>
      </c>
      <c r="E64" s="14">
        <f>E56</f>
        <v>39016920</v>
      </c>
      <c r="F64" s="14">
        <f t="shared" ref="F64:I64" si="46">F56</f>
        <v>0</v>
      </c>
      <c r="G64" s="14">
        <f t="shared" si="46"/>
        <v>21380900</v>
      </c>
      <c r="H64" s="14">
        <f t="shared" ref="H64" si="47">H56</f>
        <v>0</v>
      </c>
      <c r="I64" s="14">
        <f t="shared" si="46"/>
        <v>17636020</v>
      </c>
    </row>
    <row r="65" spans="1:9" ht="15.75" thickBot="1" x14ac:dyDescent="0.3">
      <c r="A65" s="38"/>
      <c r="B65" s="39"/>
      <c r="C65" s="40"/>
      <c r="D65" s="8">
        <v>2023</v>
      </c>
      <c r="E65" s="14">
        <f t="shared" ref="E65" si="48">E57</f>
        <v>5204165</v>
      </c>
      <c r="F65" s="14">
        <f t="shared" ref="F65:I65" si="49">F57</f>
        <v>0</v>
      </c>
      <c r="G65" s="14">
        <f t="shared" si="49"/>
        <v>0</v>
      </c>
      <c r="H65" s="14">
        <f t="shared" ref="H65" si="50">H57</f>
        <v>0</v>
      </c>
      <c r="I65" s="14">
        <f t="shared" si="49"/>
        <v>5204165</v>
      </c>
    </row>
    <row r="66" spans="1:9" ht="15.75" thickBot="1" x14ac:dyDescent="0.3">
      <c r="A66" s="41"/>
      <c r="B66" s="42"/>
      <c r="C66" s="43"/>
      <c r="D66" s="8">
        <v>2024</v>
      </c>
      <c r="E66" s="14">
        <f t="shared" ref="E66" si="51">E58</f>
        <v>60000</v>
      </c>
      <c r="F66" s="14">
        <f t="shared" ref="F66:I66" si="52">F58</f>
        <v>0</v>
      </c>
      <c r="G66" s="14">
        <f t="shared" si="52"/>
        <v>0</v>
      </c>
      <c r="H66" s="14">
        <f t="shared" ref="H66" si="53">H58</f>
        <v>0</v>
      </c>
      <c r="I66" s="14">
        <f t="shared" si="52"/>
        <v>60000</v>
      </c>
    </row>
    <row r="67" spans="1:9" ht="40.5" customHeight="1" x14ac:dyDescent="0.25"/>
    <row r="68" spans="1:9" s="11" customFormat="1" ht="15.75" x14ac:dyDescent="0.25">
      <c r="A68" s="10"/>
      <c r="B68" s="11" t="s">
        <v>34</v>
      </c>
      <c r="G68" s="11" t="s">
        <v>35</v>
      </c>
    </row>
  </sheetData>
  <mergeCells count="31">
    <mergeCell ref="A52:C58"/>
    <mergeCell ref="A59:C59"/>
    <mergeCell ref="A60:C66"/>
    <mergeCell ref="A45:C51"/>
    <mergeCell ref="B9:I9"/>
    <mergeCell ref="A10:A16"/>
    <mergeCell ref="B10:B16"/>
    <mergeCell ref="C10:C16"/>
    <mergeCell ref="A17:A23"/>
    <mergeCell ref="B17:B23"/>
    <mergeCell ref="C17:C23"/>
    <mergeCell ref="A38:A44"/>
    <mergeCell ref="B38:B44"/>
    <mergeCell ref="C38:C44"/>
    <mergeCell ref="A31:A37"/>
    <mergeCell ref="B31:B37"/>
    <mergeCell ref="C31:C3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24:A30"/>
    <mergeCell ref="B24:B30"/>
    <mergeCell ref="C24:C30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2022-02-02T07:17:25Z</cp:lastPrinted>
  <dcterms:created xsi:type="dcterms:W3CDTF">2019-08-27T06:02:36Z</dcterms:created>
  <dcterms:modified xsi:type="dcterms:W3CDTF">2022-02-04T02:24:23Z</dcterms:modified>
</cp:coreProperties>
</file>