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91B5148-282D-4E6F-B84F-4D5C4DC269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Лист1!$8:$10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9" i="1" l="1"/>
  <c r="H46" i="1" l="1"/>
  <c r="H37" i="1" l="1"/>
  <c r="H45" i="1"/>
  <c r="H47" i="1"/>
  <c r="H54" i="1" l="1"/>
  <c r="H41" i="1" s="1"/>
  <c r="H16" i="1" s="1"/>
  <c r="H53" i="1"/>
  <c r="H13" i="1" l="1"/>
  <c r="E54" i="1"/>
  <c r="E53" i="1"/>
  <c r="E46" i="1" l="1"/>
  <c r="E45" i="1"/>
  <c r="F48" i="1"/>
  <c r="F44" i="1"/>
  <c r="G41" i="1" l="1"/>
  <c r="H12" i="1" l="1"/>
  <c r="H32" i="1"/>
  <c r="J41" i="1"/>
  <c r="I41" i="1"/>
  <c r="E47" i="1"/>
  <c r="J44" i="1"/>
  <c r="I44" i="1"/>
  <c r="E50" i="1"/>
  <c r="E49" i="1"/>
  <c r="H48" i="1" l="1"/>
  <c r="J48" i="1"/>
  <c r="I48" i="1"/>
  <c r="H44" i="1" l="1"/>
  <c r="H52" i="1"/>
  <c r="I52" i="1"/>
  <c r="G52" i="1"/>
  <c r="F52" i="1"/>
  <c r="J52" i="1"/>
  <c r="E52" i="1" l="1"/>
  <c r="F41" i="1"/>
  <c r="E41" i="1" s="1"/>
  <c r="E40" i="1"/>
  <c r="E39" i="1"/>
  <c r="E37" i="1"/>
  <c r="E36" i="1"/>
  <c r="E34" i="1"/>
  <c r="E33" i="1"/>
  <c r="G48" i="1" l="1"/>
  <c r="E48" i="1" s="1"/>
  <c r="G44" i="1"/>
  <c r="E44" i="1" s="1"/>
  <c r="H38" i="1" l="1"/>
  <c r="F13" i="1" l="1"/>
  <c r="F16" i="1"/>
  <c r="G38" i="1" l="1"/>
  <c r="J38" i="1"/>
  <c r="J35" i="1"/>
  <c r="H35" i="1"/>
  <c r="H11" i="1" s="1"/>
  <c r="G35" i="1"/>
  <c r="G32" i="1"/>
  <c r="J32" i="1"/>
  <c r="E29" i="1"/>
  <c r="F32" i="1"/>
  <c r="E38" i="1" l="1"/>
  <c r="E32" i="1"/>
  <c r="J11" i="1"/>
  <c r="E35" i="1"/>
  <c r="G11" i="1"/>
  <c r="G14" i="1"/>
  <c r="H14" i="1"/>
  <c r="F14" i="1"/>
  <c r="F11" i="1"/>
  <c r="J14" i="1"/>
  <c r="G12" i="1"/>
  <c r="G13" i="1"/>
  <c r="J12" i="1"/>
  <c r="J15" i="1"/>
  <c r="G15" i="1"/>
  <c r="H15" i="1"/>
  <c r="E15" i="1" l="1"/>
  <c r="E12" i="1"/>
  <c r="E11" i="1"/>
  <c r="E14" i="1"/>
  <c r="G16" i="1"/>
  <c r="J16" i="1"/>
  <c r="J13" i="1"/>
  <c r="E13" i="1" s="1"/>
  <c r="E16" i="1" l="1"/>
</calcChain>
</file>

<file path=xl/sharedStrings.xml><?xml version="1.0" encoding="utf-8"?>
<sst xmlns="http://schemas.openxmlformats.org/spreadsheetml/2006/main" count="68" uniqueCount="45">
  <si>
    <t>Приложение 3</t>
  </si>
  <si>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</si>
  <si>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</si>
  <si>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</si>
  <si>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</si>
  <si>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</si>
  <si>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Основное мероприятие 1.3. Информирование населения через СМИ и интернет ресурсы (статьи, ролики, памятки) по вопросам противодействия терроризму и экстремизму</t>
  </si>
  <si>
    <t xml:space="preserve">Основное мероприятие 1.6 «Обеспечение антитеррористической защищенности муниципальных дошкольных образовательных учреждений» 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</si>
  <si>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</si>
  <si>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МБДОУ </t>
  </si>
  <si>
    <t xml:space="preserve">МБОУ </t>
  </si>
  <si>
    <t>МКУ «Служба г.Усолье-Сибирское по вопросам                   ГОЧС и ПБ»</t>
  </si>
  <si>
    <t xml:space="preserve">МКУ «Служба г.Усолье-Сибирское по вопросам                 ГОЧС и ПБ» </t>
  </si>
  <si>
    <t xml:space="preserve">Отдел кадровой работы                       и наград администрации города;
МКУ «Служба г.Усолье-Сибирское по вопросам               ГОЧС и ПБ»
</t>
  </si>
  <si>
    <t>Всего</t>
  </si>
  <si>
    <t>Областной бюджет</t>
  </si>
  <si>
    <t>Бюджет города</t>
  </si>
  <si>
    <t xml:space="preserve">Основное мероприятие 1.2. «Проведение 
лекций, бесед, классных часов, инструктажей, родительских собраний по вопросам профилактики терроризма и экстремизма»
</t>
  </si>
  <si>
    <t>Без финансирования</t>
  </si>
  <si>
    <t>МБОУ</t>
  </si>
  <si>
    <t>МБДОУ;                                   МБОУ;                                        МБУ ДО;                             Учреждения культуры;       Учреждения физической культуры и спорта</t>
  </si>
  <si>
    <t>МБДОУ</t>
  </si>
  <si>
    <t xml:space="preserve">МБОУ ДО "ДМШ";                      МБОУ ДО "ДХШ" </t>
  </si>
  <si>
    <t>МБОУ ДО "ДДТ";                         МБОУ ДО "СЮН";                         МБОУ ДО "ДЮСШ № 1"</t>
  </si>
  <si>
    <t xml:space="preserve">Отдел образования УСКВ;              Отдел спорта и молодежной политики УСКВ;                                        Отдел культуры УСКВ </t>
  </si>
  <si>
    <t>Мероприятие 1.9.1 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образования»</t>
  </si>
  <si>
    <t xml:space="preserve">МБОУ ДО "ДДТ";                         МБОУ ДО "СЮН";                         МБОУ ДО "ДЮСШ № 1"                                               </t>
  </si>
  <si>
    <t xml:space="preserve">Мероприятие 1.9.3 «Обеспечение антитеррористических мер, направленных 
на воспрепятствование неправомерному проникновению                                              в муниципальные учреждения физической культуры и спорта» </t>
  </si>
  <si>
    <t>Основное мероприятие 1.1. «Проведение информационно-пропагандистских мероприятий по профилактике терроризма и экстремизма в муниципальных учреждениях образования, дополнительного образования, культуры, физической культуры и спорта»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</si>
  <si>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дополнительного образования, культуры, физической культуры и спорта»</t>
  </si>
  <si>
    <t xml:space="preserve">Основное мероприятие 1.5. «Повышение квалификации должностных лиц, ответственных за реализацию мероприятий 
в сфере профилактики терроризма,     за организацию деятельности                                        по противодействию терроризму                                          на муниципальном уровне»
</t>
  </si>
  <si>
    <t xml:space="preserve">Отдел образования УСКВ;
Отдел спорта и молодежной политики УСКВ;
Отдел культуры УСКВ;
Отдел по взаимодействию            с общественностью и аналитической работе администрации города;
МКУ «Служба г.Усолье-Сибирское по вопросам               ГОЧС и ПБ»
</t>
  </si>
  <si>
    <t xml:space="preserve">Отдел образования УСКВ;
Отдел спорта и молодежной политики УСКВ;
Отдел культуры УСКВ администрации города;       МКУ «Служба г.Усолье-Сибирское по вопросам    ГОЧС и ПБ»
</t>
  </si>
  <si>
    <t xml:space="preserve">Основное мероприятие 1.7 «Обеспечение антитеррористической защищенности муниципальных общеобразовательных учреждений» </t>
  </si>
  <si>
    <t xml:space="preserve">Основное мероприятие 1.9
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образования, дополнительного образования,  культуры, физической культуры и спорта» </t>
  </si>
  <si>
    <t>Мэр города                                                                      М.В. Торопкин</t>
  </si>
  <si>
    <t>к муниципальной программе  города «Усооье-Сибирское «Профилактикатерроризма и экстремизма, на территории муниципального образования «город Усолье-Сибирское»                                 на 2022-2026 годы</t>
  </si>
  <si>
    <t>Ресурсное обеспечение реализации муниципальной программы города Усолье-Сибирское «Профилактика терроризма и экстремизма на территории муниципального образования «город Усолье-Сибирское»  на 2022-2026 годы (далее - Программа)</t>
  </si>
  <si>
    <t>Учреждения культуры                                 (МБУК "УЦБС",                                     МБУК ДК "Мир",                             МБКДУ "Дворец Культуры")</t>
  </si>
  <si>
    <t xml:space="preserve">Программа «Профилактика терроризма и экстремизма 
на территории муниципального образования «город Усолье-Сибирское» 
на 2022-2026 годы
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</si>
  <si>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
на 2022-2026 годы</t>
  </si>
  <si>
    <t xml:space="preserve">МБУ "Спортивный комплекс "Химик"   </t>
  </si>
  <si>
    <t xml:space="preserve"> МБУ "Спортивный центр"</t>
  </si>
  <si>
    <t xml:space="preserve">Основное мероприятие 1.8. «Обеспечение антитеррористической защищенности муниципальных  учреждений дополнительного образования» </t>
  </si>
  <si>
    <t>Мероприятие 1.9.2 «Обеспечение антитеррористических мер, направленных 
на воспрепятствование неправомерному проникновению                                           в муниципальные учреждения культуры и учреждения дополнительного образования, подведомственные  отделу культуры УСКВ»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</si>
</sst>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2060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sz val="11"/>
      <color rgb="FF002060"/>
      <name val="Calibri"/>
      <family val="2"/>
      <scheme val="minor"/>
    </font>
    <font>
      <sz val="12"/>
      <color theme="4" tint="-0.499984740745262"/>
      <name val="Times New Roman"/>
      <family val="1"/>
      <charset val="204"/>
    </font>
    <font>
      <b/>
      <sz val="12"/>
      <color theme="4" tint="-0.49998474074526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" fontId="3" fillId="0" borderId="0" xfId="0" applyNumberFormat="1" applyFont="1"/>
    <xf numFmtId="0" fontId="1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164" fontId="5" fillId="0" borderId="6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6" fillId="2" borderId="10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8" fillId="2" borderId="12" xfId="0" applyNumberFormat="1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5E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1306830</xdr:colOff>
      <xdr:row>0</xdr:row>
      <xdr:rowOff>0</xdr:rowOff>
    </xdr:from>
    <xdr:to>
      <xdr:col>7</xdr:col>
      <xdr:colOff>594360</xdr:colOff>
      <xdr:row>2</xdr:row>
      <xdr:rowOff>180975</xdr:rowOff>
    </xdr:to>
    <xdr:sp macro="" textlink="">
      <xdr:nvSpPr>
        <xdr:cNvPr id="3" name="Надпись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74105" y="0"/>
          <a:ext cx="4307205" cy="561975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1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22.08.2024 № 2435-па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L56"/>
  <sheetViews>
    <sheetView tabSelected="1" view="pageBreakPreview" topLeftCell="A49" zoomScaleNormal="100" zoomScaleSheetLayoutView="100" zoomScalePageLayoutView="60" workbookViewId="0">
      <selection activeCell="I15" sqref="I15"/>
    </sheetView>
  </sheetViews>
  <sheetFormatPr defaultColWidth="9.109375" defaultRowHeight="14.4" x14ac:dyDescent="0.3"/>
  <cols>
    <col min="1" max="1" width="4.33203125" style="10" customWidth="1"/>
    <col min="2" max="2" width="34.88671875" style="10" customWidth="1"/>
    <col min="3" max="3" width="29.88671875" style="10" customWidth="1"/>
    <col min="4" max="4" width="20.109375" style="10" customWidth="1"/>
    <col min="5" max="5" width="19.33203125" style="10" customWidth="1"/>
    <col min="6" max="6" width="16" style="10" customWidth="1"/>
    <col min="7" max="7" width="14.6640625" style="10" customWidth="1"/>
    <col min="8" max="8" width="16.5546875" style="39" customWidth="1"/>
    <col min="9" max="10" width="16.5546875" style="10" customWidth="1"/>
    <col min="11" max="12" width="11.44140625" style="10" bestFit="1" customWidth="1"/>
    <col min="13" max="16384" width="9.109375" style="10"/>
  </cols>
  <sheetData>
    <row r="4" spans="2:10" ht="7.5" customHeight="1" x14ac:dyDescent="0.3"/>
    <row r="5" spans="2:10" ht="15" customHeight="1" x14ac:dyDescent="0.3">
      <c r="E5" s="56" t="s">
        <v>0</v>
      </c>
      <c r="F5" s="56"/>
      <c r="G5" s="11"/>
      <c r="H5" s="40"/>
      <c r="I5" s="12"/>
      <c r="J5" s="12"/>
    </row>
    <row r="6" spans="2:10" ht="72.599999999999994" customHeight="1" x14ac:dyDescent="0.3">
      <c r="E6" s="64" t="s">
        <v>36</v>
      </c>
      <c r="F6" s="64"/>
      <c r="G6" s="64"/>
      <c r="H6" s="64"/>
      <c r="I6" s="13"/>
      <c r="J6" s="13"/>
    </row>
    <row r="7" spans="2:10" ht="39" customHeight="1" x14ac:dyDescent="0.3">
      <c r="B7" s="57" t="s">
        <v>37</v>
      </c>
      <c r="C7" s="57"/>
      <c r="D7" s="57"/>
      <c r="E7" s="57"/>
      <c r="F7" s="57"/>
      <c r="G7" s="57"/>
      <c r="H7" s="57"/>
      <c r="I7" s="14"/>
      <c r="J7" s="14"/>
    </row>
    <row r="8" spans="2:10" ht="94.95" customHeight="1" x14ac:dyDescent="0.3">
      <c r="B8" s="58" t="s">
        <v>1</v>
      </c>
      <c r="C8" s="58" t="s">
        <v>2</v>
      </c>
      <c r="D8" s="58" t="s">
        <v>3</v>
      </c>
      <c r="E8" s="58" t="s">
        <v>4</v>
      </c>
      <c r="F8" s="65" t="s">
        <v>5</v>
      </c>
      <c r="G8" s="66"/>
      <c r="H8" s="66"/>
      <c r="I8" s="66"/>
      <c r="J8" s="67"/>
    </row>
    <row r="9" spans="2:10" ht="15.6" x14ac:dyDescent="0.3">
      <c r="B9" s="59"/>
      <c r="C9" s="59"/>
      <c r="D9" s="59"/>
      <c r="E9" s="59"/>
      <c r="F9" s="1">
        <v>2022</v>
      </c>
      <c r="G9" s="1">
        <v>2023</v>
      </c>
      <c r="H9" s="41">
        <v>2024</v>
      </c>
      <c r="I9" s="1">
        <v>2025</v>
      </c>
      <c r="J9" s="1">
        <v>2026</v>
      </c>
    </row>
    <row r="10" spans="2:10" s="15" customFormat="1" ht="15.6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41">
        <v>7</v>
      </c>
      <c r="I10" s="1">
        <v>8</v>
      </c>
      <c r="J10" s="1">
        <v>9</v>
      </c>
    </row>
    <row r="11" spans="2:10" s="15" customFormat="1" ht="34.5" customHeight="1" x14ac:dyDescent="0.3">
      <c r="B11" s="60" t="s">
        <v>39</v>
      </c>
      <c r="C11" s="63" t="s">
        <v>11</v>
      </c>
      <c r="D11" s="16" t="s">
        <v>14</v>
      </c>
      <c r="E11" s="33">
        <f>H11+G11+F11+J11+I11</f>
        <v>24978031.890000001</v>
      </c>
      <c r="F11" s="2">
        <f>F41+F38+F35+F32+F29</f>
        <v>1530308.45</v>
      </c>
      <c r="G11" s="2">
        <f>G41+G38+G35+G32+G29</f>
        <v>5647102.4299999988</v>
      </c>
      <c r="H11" s="33">
        <f>H41+H38+H35+H32+H29</f>
        <v>14680621.010000002</v>
      </c>
      <c r="I11" s="2">
        <v>1560000</v>
      </c>
      <c r="J11" s="2">
        <f>J41+J38+J35+J32+J29</f>
        <v>1560000</v>
      </c>
    </row>
    <row r="12" spans="2:10" s="15" customFormat="1" ht="33" customHeight="1" x14ac:dyDescent="0.3">
      <c r="B12" s="61"/>
      <c r="C12" s="49"/>
      <c r="D12" s="17" t="s">
        <v>15</v>
      </c>
      <c r="E12" s="18">
        <f>H12+G12+F12+J12+I12</f>
        <v>6405100</v>
      </c>
      <c r="F12" s="3">
        <v>0</v>
      </c>
      <c r="G12" s="3">
        <f>G39+G33+G36</f>
        <v>0</v>
      </c>
      <c r="H12" s="18">
        <f>H39+H36+H33</f>
        <v>6405100</v>
      </c>
      <c r="I12" s="3">
        <v>0</v>
      </c>
      <c r="J12" s="3">
        <f>J39+J36+J33</f>
        <v>0</v>
      </c>
    </row>
    <row r="13" spans="2:10" s="15" customFormat="1" ht="44.4" customHeight="1" thickBot="1" x14ac:dyDescent="0.35">
      <c r="B13" s="62"/>
      <c r="C13" s="54"/>
      <c r="D13" s="19" t="s">
        <v>16</v>
      </c>
      <c r="E13" s="34">
        <f>H13+G13+F13+J13+I13</f>
        <v>18572931.890000001</v>
      </c>
      <c r="F13" s="6">
        <f>F29+F34+F37+F40+F41</f>
        <v>1530308.45</v>
      </c>
      <c r="G13" s="6">
        <f>G41+G40+G37+G34+G29</f>
        <v>5647102.4299999988</v>
      </c>
      <c r="H13" s="34">
        <f>H41+H40+H37+H34+H29</f>
        <v>8275521.0100000007</v>
      </c>
      <c r="I13" s="6">
        <v>1560000</v>
      </c>
      <c r="J13" s="6">
        <f>J41+J40+J37+J34+J29</f>
        <v>1560000</v>
      </c>
    </row>
    <row r="14" spans="2:10" ht="35.25" customHeight="1" x14ac:dyDescent="0.3">
      <c r="B14" s="48" t="s">
        <v>40</v>
      </c>
      <c r="C14" s="48" t="s">
        <v>12</v>
      </c>
      <c r="D14" s="20" t="s">
        <v>14</v>
      </c>
      <c r="E14" s="35">
        <f>H14+G14+F14+J14+I14</f>
        <v>24978031.890000001</v>
      </c>
      <c r="F14" s="8">
        <f>F41+F38+F35+F32+F29</f>
        <v>1530308.45</v>
      </c>
      <c r="G14" s="8">
        <f>G41+G38++G35+G32+G29</f>
        <v>5647102.4299999988</v>
      </c>
      <c r="H14" s="35">
        <f>H41+H38+H35+H32+H29</f>
        <v>14680621.010000002</v>
      </c>
      <c r="I14" s="8">
        <v>1560000</v>
      </c>
      <c r="J14" s="8">
        <f>J41+J38+J35+J32+J29</f>
        <v>1560000</v>
      </c>
    </row>
    <row r="15" spans="2:10" ht="37.5" customHeight="1" x14ac:dyDescent="0.3">
      <c r="B15" s="49"/>
      <c r="C15" s="49"/>
      <c r="D15" s="17" t="s">
        <v>15</v>
      </c>
      <c r="E15" s="3">
        <f>F15+G15+H15+J15+I15</f>
        <v>6405100</v>
      </c>
      <c r="F15" s="3">
        <v>0</v>
      </c>
      <c r="G15" s="3">
        <f>G39+G36+G33</f>
        <v>0</v>
      </c>
      <c r="H15" s="18">
        <f>H39+H36+H33</f>
        <v>6405100</v>
      </c>
      <c r="I15" s="3">
        <v>0</v>
      </c>
      <c r="J15" s="3">
        <f>J39+J36+J33</f>
        <v>0</v>
      </c>
    </row>
    <row r="16" spans="2:10" ht="43.5" customHeight="1" thickBot="1" x14ac:dyDescent="0.35">
      <c r="B16" s="54"/>
      <c r="C16" s="54"/>
      <c r="D16" s="19" t="s">
        <v>16</v>
      </c>
      <c r="E16" s="36">
        <f>F16+G16+H16+J16+I16</f>
        <v>18572931.890000001</v>
      </c>
      <c r="F16" s="6">
        <f>F29+F34+F37+F40+F41</f>
        <v>1530308.45</v>
      </c>
      <c r="G16" s="6">
        <f>G41+G40+G37+G34+G29</f>
        <v>5647102.4299999988</v>
      </c>
      <c r="H16" s="34">
        <f>H41+H40+H37+H34+H29</f>
        <v>8275521.0100000007</v>
      </c>
      <c r="I16" s="6">
        <v>1560000</v>
      </c>
      <c r="J16" s="6">
        <f>J41+J40+J37+J34+J29</f>
        <v>1560000</v>
      </c>
    </row>
    <row r="17" spans="2:10" ht="37.5" customHeight="1" x14ac:dyDescent="0.3">
      <c r="B17" s="48" t="s">
        <v>28</v>
      </c>
      <c r="C17" s="48" t="s">
        <v>24</v>
      </c>
      <c r="D17" s="83" t="s">
        <v>18</v>
      </c>
      <c r="E17" s="84"/>
      <c r="F17" s="84"/>
      <c r="G17" s="84"/>
      <c r="H17" s="84"/>
      <c r="I17" s="84"/>
      <c r="J17" s="85"/>
    </row>
    <row r="18" spans="2:10" ht="40.5" customHeight="1" x14ac:dyDescent="0.3">
      <c r="B18" s="49"/>
      <c r="C18" s="49"/>
      <c r="D18" s="86"/>
      <c r="E18" s="87"/>
      <c r="F18" s="87"/>
      <c r="G18" s="87"/>
      <c r="H18" s="87"/>
      <c r="I18" s="87"/>
      <c r="J18" s="88"/>
    </row>
    <row r="19" spans="2:10" ht="62.25" customHeight="1" thickBot="1" x14ac:dyDescent="0.35">
      <c r="B19" s="54"/>
      <c r="C19" s="54"/>
      <c r="D19" s="89"/>
      <c r="E19" s="90"/>
      <c r="F19" s="90"/>
      <c r="G19" s="90"/>
      <c r="H19" s="90"/>
      <c r="I19" s="90"/>
      <c r="J19" s="91"/>
    </row>
    <row r="20" spans="2:10" ht="33.75" customHeight="1" x14ac:dyDescent="0.3">
      <c r="B20" s="68" t="s">
        <v>17</v>
      </c>
      <c r="C20" s="68" t="s">
        <v>8</v>
      </c>
      <c r="D20" s="92" t="s">
        <v>18</v>
      </c>
      <c r="E20" s="93"/>
      <c r="F20" s="93"/>
      <c r="G20" s="93"/>
      <c r="H20" s="93"/>
      <c r="I20" s="93"/>
      <c r="J20" s="94"/>
    </row>
    <row r="21" spans="2:10" ht="30" customHeight="1" x14ac:dyDescent="0.3">
      <c r="B21" s="61"/>
      <c r="C21" s="61"/>
      <c r="D21" s="95"/>
      <c r="E21" s="96"/>
      <c r="F21" s="96"/>
      <c r="G21" s="96"/>
      <c r="H21" s="96"/>
      <c r="I21" s="96"/>
      <c r="J21" s="97"/>
    </row>
    <row r="22" spans="2:10" ht="45" customHeight="1" thickBot="1" x14ac:dyDescent="0.35">
      <c r="B22" s="62"/>
      <c r="C22" s="62"/>
      <c r="D22" s="98"/>
      <c r="E22" s="99"/>
      <c r="F22" s="99"/>
      <c r="G22" s="99"/>
      <c r="H22" s="99"/>
      <c r="I22" s="99"/>
      <c r="J22" s="100"/>
    </row>
    <row r="23" spans="2:10" ht="47.25" customHeight="1" x14ac:dyDescent="0.3">
      <c r="B23" s="48" t="s">
        <v>6</v>
      </c>
      <c r="C23" s="68" t="s">
        <v>31</v>
      </c>
      <c r="D23" s="92" t="s">
        <v>18</v>
      </c>
      <c r="E23" s="93"/>
      <c r="F23" s="93"/>
      <c r="G23" s="93"/>
      <c r="H23" s="93"/>
      <c r="I23" s="93"/>
      <c r="J23" s="94"/>
    </row>
    <row r="24" spans="2:10" ht="60" customHeight="1" x14ac:dyDescent="0.3">
      <c r="B24" s="49"/>
      <c r="C24" s="61"/>
      <c r="D24" s="95"/>
      <c r="E24" s="96"/>
      <c r="F24" s="96"/>
      <c r="G24" s="96"/>
      <c r="H24" s="96"/>
      <c r="I24" s="96"/>
      <c r="J24" s="97"/>
    </row>
    <row r="25" spans="2:10" ht="82.5" customHeight="1" thickBot="1" x14ac:dyDescent="0.35">
      <c r="B25" s="54"/>
      <c r="C25" s="62"/>
      <c r="D25" s="98"/>
      <c r="E25" s="99"/>
      <c r="F25" s="99"/>
      <c r="G25" s="99"/>
      <c r="H25" s="99"/>
      <c r="I25" s="99"/>
      <c r="J25" s="100"/>
    </row>
    <row r="26" spans="2:10" ht="42" customHeight="1" x14ac:dyDescent="0.3">
      <c r="B26" s="48" t="s">
        <v>29</v>
      </c>
      <c r="C26" s="48" t="s">
        <v>32</v>
      </c>
      <c r="D26" s="92" t="s">
        <v>18</v>
      </c>
      <c r="E26" s="93"/>
      <c r="F26" s="93"/>
      <c r="G26" s="93"/>
      <c r="H26" s="93"/>
      <c r="I26" s="93"/>
      <c r="J26" s="94"/>
    </row>
    <row r="27" spans="2:10" ht="41.25" customHeight="1" x14ac:dyDescent="0.3">
      <c r="B27" s="49"/>
      <c r="C27" s="49"/>
      <c r="D27" s="95"/>
      <c r="E27" s="96"/>
      <c r="F27" s="96"/>
      <c r="G27" s="96"/>
      <c r="H27" s="96"/>
      <c r="I27" s="96"/>
      <c r="J27" s="97"/>
    </row>
    <row r="28" spans="2:10" ht="81" customHeight="1" thickBot="1" x14ac:dyDescent="0.35">
      <c r="B28" s="54"/>
      <c r="C28" s="54"/>
      <c r="D28" s="98"/>
      <c r="E28" s="99"/>
      <c r="F28" s="99"/>
      <c r="G28" s="99"/>
      <c r="H28" s="99"/>
      <c r="I28" s="99"/>
      <c r="J28" s="100"/>
    </row>
    <row r="29" spans="2:10" ht="42" customHeight="1" x14ac:dyDescent="0.3">
      <c r="B29" s="68" t="s">
        <v>30</v>
      </c>
      <c r="C29" s="48" t="s">
        <v>13</v>
      </c>
      <c r="D29" s="51" t="s">
        <v>16</v>
      </c>
      <c r="E29" s="80">
        <f>F29+G29+H29+J29</f>
        <v>16200</v>
      </c>
      <c r="F29" s="74">
        <v>0</v>
      </c>
      <c r="G29" s="80">
        <v>16200</v>
      </c>
      <c r="H29" s="103">
        <v>0</v>
      </c>
      <c r="I29" s="80">
        <v>0</v>
      </c>
      <c r="J29" s="80">
        <v>0</v>
      </c>
    </row>
    <row r="30" spans="2:10" ht="39" customHeight="1" x14ac:dyDescent="0.3">
      <c r="B30" s="61"/>
      <c r="C30" s="49"/>
      <c r="D30" s="52"/>
      <c r="E30" s="101"/>
      <c r="F30" s="75"/>
      <c r="G30" s="101"/>
      <c r="H30" s="104"/>
      <c r="I30" s="81"/>
      <c r="J30" s="81"/>
    </row>
    <row r="31" spans="2:10" ht="59.25" customHeight="1" thickBot="1" x14ac:dyDescent="0.35">
      <c r="B31" s="62"/>
      <c r="C31" s="54"/>
      <c r="D31" s="55"/>
      <c r="E31" s="102"/>
      <c r="F31" s="76"/>
      <c r="G31" s="102"/>
      <c r="H31" s="105"/>
      <c r="I31" s="82"/>
      <c r="J31" s="82"/>
    </row>
    <row r="32" spans="2:10" ht="45" customHeight="1" x14ac:dyDescent="0.3">
      <c r="B32" s="48" t="s">
        <v>7</v>
      </c>
      <c r="C32" s="48" t="s">
        <v>9</v>
      </c>
      <c r="D32" s="20" t="s">
        <v>14</v>
      </c>
      <c r="E32" s="8">
        <f t="shared" ref="E32:E39" si="0">H32+G32+F32+J32+I32</f>
        <v>0</v>
      </c>
      <c r="F32" s="8">
        <f>F33+F34</f>
        <v>0</v>
      </c>
      <c r="G32" s="8">
        <f>G33+G34</f>
        <v>0</v>
      </c>
      <c r="H32" s="35">
        <f>H33+H34</f>
        <v>0</v>
      </c>
      <c r="I32" s="8">
        <v>0</v>
      </c>
      <c r="J32" s="8">
        <f>J34+J33</f>
        <v>0</v>
      </c>
    </row>
    <row r="33" spans="2:11" ht="42" customHeight="1" x14ac:dyDescent="0.3">
      <c r="B33" s="49"/>
      <c r="C33" s="49"/>
      <c r="D33" s="21" t="s">
        <v>15</v>
      </c>
      <c r="E33" s="3">
        <f t="shared" si="0"/>
        <v>0</v>
      </c>
      <c r="F33" s="3">
        <v>0</v>
      </c>
      <c r="G33" s="3">
        <v>0</v>
      </c>
      <c r="H33" s="42">
        <v>0</v>
      </c>
      <c r="I33" s="3">
        <v>0</v>
      </c>
      <c r="J33" s="3">
        <v>0</v>
      </c>
    </row>
    <row r="34" spans="2:11" ht="51" customHeight="1" thickBot="1" x14ac:dyDescent="0.35">
      <c r="B34" s="54"/>
      <c r="C34" s="54"/>
      <c r="D34" s="22" t="s">
        <v>16</v>
      </c>
      <c r="E34" s="6">
        <f t="shared" si="0"/>
        <v>0</v>
      </c>
      <c r="F34" s="6">
        <v>0</v>
      </c>
      <c r="G34" s="6">
        <v>0</v>
      </c>
      <c r="H34" s="34">
        <v>0</v>
      </c>
      <c r="I34" s="6">
        <v>0</v>
      </c>
      <c r="J34" s="6">
        <v>0</v>
      </c>
    </row>
    <row r="35" spans="2:11" ht="39" customHeight="1" x14ac:dyDescent="0.3">
      <c r="B35" s="48" t="s">
        <v>33</v>
      </c>
      <c r="C35" s="48" t="s">
        <v>10</v>
      </c>
      <c r="D35" s="20" t="s">
        <v>14</v>
      </c>
      <c r="E35" s="8">
        <f t="shared" si="0"/>
        <v>7196800</v>
      </c>
      <c r="F35" s="8">
        <v>0</v>
      </c>
      <c r="G35" s="8">
        <f>G37+G36</f>
        <v>0</v>
      </c>
      <c r="H35" s="43">
        <f>H37+H36</f>
        <v>7196800</v>
      </c>
      <c r="I35" s="8">
        <v>0</v>
      </c>
      <c r="J35" s="8">
        <f>J36+J37</f>
        <v>0</v>
      </c>
    </row>
    <row r="36" spans="2:11" ht="40.5" customHeight="1" x14ac:dyDescent="0.3">
      <c r="B36" s="49"/>
      <c r="C36" s="49"/>
      <c r="D36" s="21" t="s">
        <v>15</v>
      </c>
      <c r="E36" s="3">
        <f t="shared" si="0"/>
        <v>6405100</v>
      </c>
      <c r="F36" s="3">
        <v>0</v>
      </c>
      <c r="G36" s="3">
        <v>0</v>
      </c>
      <c r="H36" s="18">
        <v>6405100</v>
      </c>
      <c r="I36" s="3">
        <v>0</v>
      </c>
      <c r="J36" s="3">
        <v>0</v>
      </c>
    </row>
    <row r="37" spans="2:11" ht="48" customHeight="1" thickBot="1" x14ac:dyDescent="0.35">
      <c r="B37" s="54"/>
      <c r="C37" s="54"/>
      <c r="D37" s="22" t="s">
        <v>16</v>
      </c>
      <c r="E37" s="6">
        <f t="shared" si="0"/>
        <v>791700</v>
      </c>
      <c r="F37" s="6">
        <v>0</v>
      </c>
      <c r="G37" s="6">
        <v>0</v>
      </c>
      <c r="H37" s="44">
        <f>791641.57+58.43</f>
        <v>791700</v>
      </c>
      <c r="I37" s="6">
        <v>0</v>
      </c>
      <c r="J37" s="6">
        <v>0</v>
      </c>
    </row>
    <row r="38" spans="2:11" ht="37.5" customHeight="1" x14ac:dyDescent="0.3">
      <c r="B38" s="48" t="s">
        <v>43</v>
      </c>
      <c r="C38" s="48" t="s">
        <v>26</v>
      </c>
      <c r="D38" s="20" t="s">
        <v>14</v>
      </c>
      <c r="E38" s="9">
        <f t="shared" si="0"/>
        <v>0</v>
      </c>
      <c r="F38" s="9">
        <v>0</v>
      </c>
      <c r="G38" s="9">
        <f>G39+G40</f>
        <v>0</v>
      </c>
      <c r="H38" s="45">
        <f>H39+H40</f>
        <v>0</v>
      </c>
      <c r="I38" s="9">
        <v>0</v>
      </c>
      <c r="J38" s="8">
        <f>J39+J40</f>
        <v>0</v>
      </c>
    </row>
    <row r="39" spans="2:11" ht="35.25" customHeight="1" x14ac:dyDescent="0.3">
      <c r="B39" s="49"/>
      <c r="C39" s="49"/>
      <c r="D39" s="21" t="s">
        <v>15</v>
      </c>
      <c r="E39" s="3">
        <f t="shared" si="0"/>
        <v>0</v>
      </c>
      <c r="F39" s="3">
        <v>0</v>
      </c>
      <c r="G39" s="3">
        <v>0</v>
      </c>
      <c r="H39" s="18">
        <v>0</v>
      </c>
      <c r="I39" s="3">
        <v>0</v>
      </c>
      <c r="J39" s="3">
        <v>0</v>
      </c>
    </row>
    <row r="40" spans="2:11" ht="58.5" customHeight="1" thickBot="1" x14ac:dyDescent="0.35">
      <c r="B40" s="54"/>
      <c r="C40" s="54"/>
      <c r="D40" s="22" t="s">
        <v>16</v>
      </c>
      <c r="E40" s="6">
        <f>F40+G40+H40+J40+I40</f>
        <v>0</v>
      </c>
      <c r="F40" s="6">
        <v>0</v>
      </c>
      <c r="G40" s="6">
        <v>0</v>
      </c>
      <c r="H40" s="44">
        <v>0</v>
      </c>
      <c r="I40" s="6">
        <v>0</v>
      </c>
      <c r="J40" s="6">
        <v>0</v>
      </c>
    </row>
    <row r="41" spans="2:11" ht="61.5" customHeight="1" x14ac:dyDescent="0.3">
      <c r="B41" s="48" t="s">
        <v>34</v>
      </c>
      <c r="C41" s="48" t="s">
        <v>20</v>
      </c>
      <c r="D41" s="51" t="s">
        <v>16</v>
      </c>
      <c r="E41" s="71">
        <f>H41+G41+F41+J41+I41</f>
        <v>17765031.890000001</v>
      </c>
      <c r="F41" s="74">
        <f>F44+F48+F52</f>
        <v>1530308.45</v>
      </c>
      <c r="G41" s="74">
        <f>G45+G46+G47+G49+G50+G53+G54</f>
        <v>5630902.4299999988</v>
      </c>
      <c r="H41" s="71">
        <f>H54+H50+H49+H47+H46+H45+H53</f>
        <v>7483821.0100000007</v>
      </c>
      <c r="I41" s="74">
        <f>I45+I46+I47+I49+I50+I53+I54</f>
        <v>1560000</v>
      </c>
      <c r="J41" s="74">
        <f>J54+J50+J49+J47+J46+J45+J53</f>
        <v>1560000</v>
      </c>
    </row>
    <row r="42" spans="2:11" ht="50.25" customHeight="1" x14ac:dyDescent="0.3">
      <c r="B42" s="49"/>
      <c r="C42" s="49"/>
      <c r="D42" s="52"/>
      <c r="E42" s="72"/>
      <c r="F42" s="75"/>
      <c r="G42" s="75"/>
      <c r="H42" s="72"/>
      <c r="I42" s="75"/>
      <c r="J42" s="75"/>
    </row>
    <row r="43" spans="2:11" ht="92.25" customHeight="1" thickBot="1" x14ac:dyDescent="0.35">
      <c r="B43" s="54"/>
      <c r="C43" s="54"/>
      <c r="D43" s="55"/>
      <c r="E43" s="73"/>
      <c r="F43" s="76"/>
      <c r="G43" s="76"/>
      <c r="H43" s="73"/>
      <c r="I43" s="76"/>
      <c r="J43" s="76"/>
      <c r="K43" s="23"/>
    </row>
    <row r="44" spans="2:11" ht="30" customHeight="1" x14ac:dyDescent="0.3">
      <c r="B44" s="48" t="s">
        <v>25</v>
      </c>
      <c r="C44" s="24" t="s">
        <v>14</v>
      </c>
      <c r="D44" s="52" t="s">
        <v>16</v>
      </c>
      <c r="E44" s="38">
        <f>F44+G44+H44+J44+I44</f>
        <v>11486541.02</v>
      </c>
      <c r="F44" s="4">
        <f>F45+F46+F47</f>
        <v>697282.8</v>
      </c>
      <c r="G44" s="4">
        <f>G45+G46+G47</f>
        <v>4200905.3599999994</v>
      </c>
      <c r="H44" s="38">
        <f>H45+H46+H47</f>
        <v>5168352.8600000013</v>
      </c>
      <c r="I44" s="4">
        <f>I45+I46+I47</f>
        <v>710000</v>
      </c>
      <c r="J44" s="4">
        <f>J45+J46+J47</f>
        <v>710000</v>
      </c>
    </row>
    <row r="45" spans="2:11" ht="45.6" customHeight="1" x14ac:dyDescent="0.3">
      <c r="B45" s="49"/>
      <c r="C45" s="7" t="s">
        <v>21</v>
      </c>
      <c r="D45" s="52"/>
      <c r="E45" s="32">
        <f>H45+G45+F45+J45+I45</f>
        <v>2717253.49</v>
      </c>
      <c r="F45" s="5">
        <v>390258</v>
      </c>
      <c r="G45" s="5">
        <v>1332280.53</v>
      </c>
      <c r="H45" s="46">
        <f>547211.79-36000-38728.35</f>
        <v>472483.44000000006</v>
      </c>
      <c r="I45" s="5">
        <v>261115.76</v>
      </c>
      <c r="J45" s="5">
        <v>261115.76</v>
      </c>
    </row>
    <row r="46" spans="2:11" ht="45.75" customHeight="1" x14ac:dyDescent="0.3">
      <c r="B46" s="49"/>
      <c r="C46" s="25" t="s">
        <v>19</v>
      </c>
      <c r="D46" s="52"/>
      <c r="E46" s="37">
        <f>H46+G46+F46+J46+I46</f>
        <v>7593977.7200000007</v>
      </c>
      <c r="F46" s="5">
        <v>202356</v>
      </c>
      <c r="G46" s="5">
        <v>2463453.86</v>
      </c>
      <c r="H46" s="46">
        <f>278532.87+3505672+292608.11+331704</f>
        <v>4408516.9800000004</v>
      </c>
      <c r="I46" s="5">
        <v>259825.44</v>
      </c>
      <c r="J46" s="3">
        <v>259825.44</v>
      </c>
      <c r="K46" s="23"/>
    </row>
    <row r="47" spans="2:11" ht="61.5" customHeight="1" thickBot="1" x14ac:dyDescent="0.35">
      <c r="B47" s="54"/>
      <c r="C47" s="26" t="s">
        <v>23</v>
      </c>
      <c r="D47" s="55"/>
      <c r="E47" s="36">
        <f>H47+G47+F47+J47+I47</f>
        <v>1175309.81</v>
      </c>
      <c r="F47" s="6">
        <v>104668.8</v>
      </c>
      <c r="G47" s="6">
        <v>405170.97</v>
      </c>
      <c r="H47" s="34">
        <f>202671.03+36000+48681.41</f>
        <v>287352.44</v>
      </c>
      <c r="I47" s="6">
        <v>189058.8</v>
      </c>
      <c r="J47" s="6">
        <v>189058.8</v>
      </c>
    </row>
    <row r="48" spans="2:11" ht="27.75" customHeight="1" x14ac:dyDescent="0.3">
      <c r="B48" s="48" t="s">
        <v>44</v>
      </c>
      <c r="C48" s="27" t="s">
        <v>14</v>
      </c>
      <c r="D48" s="51" t="s">
        <v>16</v>
      </c>
      <c r="E48" s="8">
        <f>F48+G48+H48+J48+I48</f>
        <v>6189822.6299999999</v>
      </c>
      <c r="F48" s="8">
        <f>F49+F50</f>
        <v>822625.64999999991</v>
      </c>
      <c r="G48" s="8">
        <f>G49+G50</f>
        <v>1416768.27</v>
      </c>
      <c r="H48" s="35">
        <f>H49+H50</f>
        <v>2270428.71</v>
      </c>
      <c r="I48" s="8">
        <f>I49+I50</f>
        <v>840000</v>
      </c>
      <c r="J48" s="8">
        <f>J49+J50</f>
        <v>840000</v>
      </c>
    </row>
    <row r="49" spans="2:12" ht="78.599999999999994" customHeight="1" x14ac:dyDescent="0.3">
      <c r="B49" s="49"/>
      <c r="C49" s="7" t="s">
        <v>38</v>
      </c>
      <c r="D49" s="52"/>
      <c r="E49" s="28">
        <f>H49+G49+F49+J49+I49</f>
        <v>6030648.54</v>
      </c>
      <c r="F49" s="5">
        <v>796806.45</v>
      </c>
      <c r="G49" s="5">
        <v>1385163.51</v>
      </c>
      <c r="H49" s="46">
        <f>806083.29+1279756.71+150672</f>
        <v>2236512</v>
      </c>
      <c r="I49" s="28">
        <v>806083.29</v>
      </c>
      <c r="J49" s="28">
        <v>806083.29</v>
      </c>
      <c r="L49" s="23"/>
    </row>
    <row r="50" spans="2:12" ht="52.2" customHeight="1" x14ac:dyDescent="0.3">
      <c r="B50" s="49"/>
      <c r="C50" s="63" t="s">
        <v>22</v>
      </c>
      <c r="D50" s="52"/>
      <c r="E50" s="79">
        <f>F50+G50+H50+J50+I50</f>
        <v>159174.09</v>
      </c>
      <c r="F50" s="79">
        <v>25819.200000000001</v>
      </c>
      <c r="G50" s="79">
        <v>31604.76</v>
      </c>
      <c r="H50" s="77">
        <v>33916.71</v>
      </c>
      <c r="I50" s="77">
        <v>33916.71</v>
      </c>
      <c r="J50" s="77">
        <v>33916.71</v>
      </c>
    </row>
    <row r="51" spans="2:12" ht="37.200000000000003" customHeight="1" thickBot="1" x14ac:dyDescent="0.35">
      <c r="B51" s="54"/>
      <c r="C51" s="54"/>
      <c r="D51" s="55"/>
      <c r="E51" s="76"/>
      <c r="F51" s="76"/>
      <c r="G51" s="76"/>
      <c r="H51" s="78"/>
      <c r="I51" s="78"/>
      <c r="J51" s="78"/>
    </row>
    <row r="52" spans="2:12" s="29" customFormat="1" ht="29.25" customHeight="1" x14ac:dyDescent="0.3">
      <c r="B52" s="48" t="s">
        <v>27</v>
      </c>
      <c r="C52" s="24" t="s">
        <v>14</v>
      </c>
      <c r="D52" s="51" t="s">
        <v>16</v>
      </c>
      <c r="E52" s="31">
        <f>F52+G52+H52+I52+J52</f>
        <v>88668.24</v>
      </c>
      <c r="F52" s="4">
        <f>F53+F54</f>
        <v>10400</v>
      </c>
      <c r="G52" s="4">
        <f>G53+G54</f>
        <v>13228.8</v>
      </c>
      <c r="H52" s="47">
        <f>H53+H54</f>
        <v>45039.44</v>
      </c>
      <c r="I52" s="4">
        <f>I53+I54</f>
        <v>10000</v>
      </c>
      <c r="J52" s="4">
        <f>J53+J54</f>
        <v>10000</v>
      </c>
    </row>
    <row r="53" spans="2:12" ht="42" customHeight="1" x14ac:dyDescent="0.3">
      <c r="B53" s="49"/>
      <c r="C53" s="25" t="s">
        <v>41</v>
      </c>
      <c r="D53" s="52"/>
      <c r="E53" s="32">
        <f>H53+G53+F53+J53+I53</f>
        <v>49065.599999999999</v>
      </c>
      <c r="F53" s="3">
        <v>10400</v>
      </c>
      <c r="G53" s="3">
        <v>13228.8</v>
      </c>
      <c r="H53" s="42">
        <f>5000+10436.8</f>
        <v>15436.8</v>
      </c>
      <c r="I53" s="3">
        <v>5000</v>
      </c>
      <c r="J53" s="3">
        <v>5000</v>
      </c>
    </row>
    <row r="54" spans="2:12" ht="60" customHeight="1" x14ac:dyDescent="0.3">
      <c r="B54" s="50"/>
      <c r="C54" s="7" t="s">
        <v>42</v>
      </c>
      <c r="D54" s="53"/>
      <c r="E54" s="32">
        <f>F54+G54+H54+I54+J54</f>
        <v>39602.639999999999</v>
      </c>
      <c r="F54" s="5">
        <v>0</v>
      </c>
      <c r="G54" s="5">
        <v>0</v>
      </c>
      <c r="H54" s="46">
        <f>5000+24602.64</f>
        <v>29602.639999999999</v>
      </c>
      <c r="I54" s="5">
        <v>5000</v>
      </c>
      <c r="J54" s="5">
        <v>5000</v>
      </c>
    </row>
    <row r="55" spans="2:12" x14ac:dyDescent="0.3">
      <c r="B55" s="69" t="s">
        <v>35</v>
      </c>
      <c r="C55" s="70"/>
      <c r="D55" s="70"/>
      <c r="E55" s="70"/>
      <c r="F55" s="70"/>
      <c r="G55" s="70"/>
      <c r="H55" s="70"/>
      <c r="I55" s="30"/>
      <c r="J55" s="30"/>
    </row>
    <row r="56" spans="2:12" x14ac:dyDescent="0.3">
      <c r="B56" s="70"/>
      <c r="C56" s="70"/>
      <c r="D56" s="70"/>
      <c r="E56" s="70"/>
      <c r="F56" s="70"/>
      <c r="G56" s="70"/>
      <c r="H56" s="70"/>
      <c r="I56" s="30"/>
      <c r="J56" s="30"/>
    </row>
  </sheetData>
  <mergeCells count="62">
    <mergeCell ref="G50:G51"/>
    <mergeCell ref="J29:J31"/>
    <mergeCell ref="J41:J43"/>
    <mergeCell ref="J50:J51"/>
    <mergeCell ref="D17:J19"/>
    <mergeCell ref="D20:J22"/>
    <mergeCell ref="D23:J25"/>
    <mergeCell ref="D26:J28"/>
    <mergeCell ref="D29:D31"/>
    <mergeCell ref="E29:E31"/>
    <mergeCell ref="F29:F31"/>
    <mergeCell ref="G29:G31"/>
    <mergeCell ref="H29:H31"/>
    <mergeCell ref="I29:I31"/>
    <mergeCell ref="I41:I43"/>
    <mergeCell ref="I50:I51"/>
    <mergeCell ref="B35:B37"/>
    <mergeCell ref="C35:C37"/>
    <mergeCell ref="B41:B43"/>
    <mergeCell ref="C41:C43"/>
    <mergeCell ref="B55:H56"/>
    <mergeCell ref="D41:D43"/>
    <mergeCell ref="E41:E43"/>
    <mergeCell ref="F41:F43"/>
    <mergeCell ref="G41:G43"/>
    <mergeCell ref="H41:H43"/>
    <mergeCell ref="B38:B40"/>
    <mergeCell ref="C38:C40"/>
    <mergeCell ref="H50:H51"/>
    <mergeCell ref="C50:C51"/>
    <mergeCell ref="E50:E51"/>
    <mergeCell ref="F50:F51"/>
    <mergeCell ref="B26:B28"/>
    <mergeCell ref="C26:C28"/>
    <mergeCell ref="B29:B31"/>
    <mergeCell ref="C29:C31"/>
    <mergeCell ref="C32:C34"/>
    <mergeCell ref="B32:B34"/>
    <mergeCell ref="B17:B19"/>
    <mergeCell ref="C17:C19"/>
    <mergeCell ref="B20:B22"/>
    <mergeCell ref="C20:C22"/>
    <mergeCell ref="B23:B25"/>
    <mergeCell ref="C23:C25"/>
    <mergeCell ref="B11:B13"/>
    <mergeCell ref="C11:C13"/>
    <mergeCell ref="B14:B16"/>
    <mergeCell ref="C14:C16"/>
    <mergeCell ref="E6:H6"/>
    <mergeCell ref="F8:J8"/>
    <mergeCell ref="E5:F5"/>
    <mergeCell ref="B7:H7"/>
    <mergeCell ref="B8:B9"/>
    <mergeCell ref="C8:C9"/>
    <mergeCell ref="D8:D9"/>
    <mergeCell ref="E8:E9"/>
    <mergeCell ref="B52:B54"/>
    <mergeCell ref="D52:D54"/>
    <mergeCell ref="B44:B47"/>
    <mergeCell ref="D44:D47"/>
    <mergeCell ref="B48:B51"/>
    <mergeCell ref="D48:D51"/>
  </mergeCells>
  <pageMargins left="0.23622047244094491" right="0.23622047244094491" top="0.15748031496062992" bottom="0.15748031496062992" header="0.11811023622047245" footer="0.11811023622047245"/>
  <pageSetup paperSize="9" scale="75" fitToHeight="0" orientation="landscape" r:id="rId1"/>
  <headerFooter scaleWithDoc="0" alignWithMargins="0"/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2024-08-26T06:12:20Z</dcterms:modified>
</cp:coreProperties>
</file>