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BAD7AA1-7B3E-4ECF-BAD5-D83C9274E181}" xr6:coauthVersionLast="47" xr6:coauthVersionMax="47" xr10:uidLastSave="{00000000-0000-0000-0000-000000000000}"/>
  <bookViews>
    <workbookView xWindow="1116" yWindow="1116" windowWidth="19188" windowHeight="10980" xr2:uid="{00000000-000D-0000-FFFF-FFFF00000000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H45" i="1"/>
  <c r="H47" i="1"/>
  <c r="H54" i="1"/>
  <c r="H41" i="1" s="1"/>
  <c r="H13" i="1" s="1"/>
  <c r="H53" i="1"/>
  <c r="H49" i="1"/>
  <c r="E54" i="1" l="1"/>
  <c r="E53" i="1"/>
  <c r="E46" i="1" l="1"/>
  <c r="E45" i="1"/>
  <c r="F48" i="1"/>
  <c r="F44" i="1"/>
  <c r="G41" i="1" l="1"/>
  <c r="H12" i="1" l="1"/>
  <c r="H32" i="1"/>
  <c r="J41" i="1"/>
  <c r="I41" i="1"/>
  <c r="E47" i="1"/>
  <c r="J44" i="1"/>
  <c r="I44" i="1"/>
  <c r="E50" i="1"/>
  <c r="E49" i="1"/>
  <c r="H48" i="1" l="1"/>
  <c r="J48" i="1"/>
  <c r="I48" i="1"/>
  <c r="H44" i="1" l="1"/>
  <c r="H52" i="1"/>
  <c r="I52" i="1"/>
  <c r="G52" i="1"/>
  <c r="F52" i="1"/>
  <c r="J52" i="1"/>
  <c r="E52" i="1" l="1"/>
  <c r="F41" i="1"/>
  <c r="E41" i="1" s="1"/>
  <c r="E40" i="1"/>
  <c r="E39" i="1"/>
  <c r="E37" i="1"/>
  <c r="E36" i="1"/>
  <c r="E34" i="1"/>
  <c r="E33" i="1"/>
  <c r="G48" i="1" l="1"/>
  <c r="E48" i="1" s="1"/>
  <c r="G44" i="1"/>
  <c r="E44" i="1" s="1"/>
  <c r="H38" i="1" l="1"/>
  <c r="F13" i="1" l="1"/>
  <c r="F16" i="1"/>
  <c r="G38" i="1" l="1"/>
  <c r="J38" i="1"/>
  <c r="J35" i="1"/>
  <c r="H35" i="1"/>
  <c r="H11" i="1" s="1"/>
  <c r="G35" i="1"/>
  <c r="G32" i="1"/>
  <c r="J32" i="1"/>
  <c r="E29" i="1"/>
  <c r="F32" i="1"/>
  <c r="E38" i="1" l="1"/>
  <c r="E32" i="1"/>
  <c r="J11" i="1"/>
  <c r="E35" i="1"/>
  <c r="G11" i="1"/>
  <c r="G14" i="1"/>
  <c r="H14" i="1"/>
  <c r="F14" i="1"/>
  <c r="F11" i="1"/>
  <c r="J14" i="1"/>
  <c r="G12" i="1"/>
  <c r="G13" i="1"/>
  <c r="J12" i="1"/>
  <c r="J15" i="1"/>
  <c r="G15" i="1"/>
  <c r="H15" i="1"/>
  <c r="H16" i="1"/>
  <c r="E15" i="1" l="1"/>
  <c r="E12" i="1"/>
  <c r="E14" i="1"/>
  <c r="E11" i="1"/>
  <c r="G16" i="1"/>
  <c r="J16" i="1"/>
  <c r="J13" i="1"/>
  <c r="E13" i="1" s="1"/>
  <c r="E16" i="1" l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<sst xmlns="http://schemas.openxmlformats.org/spreadsheetml/2006/main" count="68" uniqueCount="45">
  <si>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</si>
  <si>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</si>
  <si>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</si>
  <si>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</si>
  <si>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</si>
  <si>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</si>
  <si>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</si>
  <si>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</si>
  <si>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</si>
  <si>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</si>
  <si>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</si>
  <si>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</si>
  <si>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</si>
  <si>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</si>
  <si>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</si>
  <si>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</si>
  <si>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</si>
  <si>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</si>
  <si>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</si>
  <si>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</si>
  <si>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</si>
  <si>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</si>
  <si>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</si>
  <si>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</si>
  <si>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</si>
  <si>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</si>
  <si>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</si>
  <si>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</si>
  <si>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</si>
  <si>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</si>
  <si>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</si>
  <si>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</si>
  <si>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</si>
  <si>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</si>
  <si>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</si>
  <si>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</si>
  <si>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2022-2026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</si>
  <si>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2022-2026 годы (далее - Программа)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</si>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</sst>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06.03.2024 № 898-па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56"/>
  <sheetViews>
    <sheetView tabSelected="1" view="pageBreakPreview" zoomScaleNormal="100" zoomScaleSheetLayoutView="100" zoomScalePageLayoutView="60" workbookViewId="0">
      <selection activeCell="D6" sqref="D6"/>
    </sheetView>
  </sheetViews>
  <sheetFormatPr defaultColWidth="9.109375" defaultRowHeight="14.4" x14ac:dyDescent="0.3"/>
  <cols>
    <col min="1" max="1" width="4.33203125" style="10" customWidth="1"/>
    <col min="2" max="2" width="34.88671875" style="10" customWidth="1"/>
    <col min="3" max="3" width="29.88671875" style="10" customWidth="1"/>
    <col min="4" max="4" width="20.109375" style="10" customWidth="1"/>
    <col min="5" max="5" width="19.33203125" style="10" customWidth="1"/>
    <col min="6" max="6" width="16" style="10" customWidth="1"/>
    <col min="7" max="7" width="14.6640625" style="10" customWidth="1"/>
    <col min="8" max="8" width="16.5546875" style="34" customWidth="1"/>
    <col min="9" max="10" width="16.5546875" style="10" customWidth="1"/>
    <col min="11" max="12" width="11.44140625" style="10" bestFit="1" customWidth="1"/>
    <col min="13" max="16384" width="9.109375" style="10"/>
  </cols>
  <sheetData>
    <row r="4" spans="2:10" ht="7.5" customHeight="1" x14ac:dyDescent="0.3"/>
    <row r="5" spans="2:10" ht="15" customHeight="1" x14ac:dyDescent="0.3">
      <c r="E5" s="98" t="s">
        <v>0</v>
      </c>
      <c r="F5" s="98"/>
      <c r="G5" s="11"/>
      <c r="H5" s="35"/>
      <c r="I5" s="12"/>
      <c r="J5" s="12"/>
    </row>
    <row r="6" spans="2:10" ht="72.599999999999994" customHeight="1" x14ac:dyDescent="0.3">
      <c r="E6" s="94" t="s">
        <v>36</v>
      </c>
      <c r="F6" s="94"/>
      <c r="G6" s="94"/>
      <c r="H6" s="94"/>
      <c r="I6" s="13"/>
      <c r="J6" s="13"/>
    </row>
    <row r="7" spans="2:10" ht="39" customHeight="1" x14ac:dyDescent="0.3">
      <c r="B7" s="99" t="s">
        <v>37</v>
      </c>
      <c r="C7" s="99"/>
      <c r="D7" s="99"/>
      <c r="E7" s="99"/>
      <c r="F7" s="99"/>
      <c r="G7" s="99"/>
      <c r="H7" s="99"/>
      <c r="I7" s="14"/>
      <c r="J7" s="14"/>
    </row>
    <row r="8" spans="2:10" ht="94.95" customHeight="1" x14ac:dyDescent="0.3">
      <c r="B8" s="100" t="s">
        <v>1</v>
      </c>
      <c r="C8" s="100" t="s">
        <v>2</v>
      </c>
      <c r="D8" s="100" t="s">
        <v>3</v>
      </c>
      <c r="E8" s="100" t="s">
        <v>4</v>
      </c>
      <c r="F8" s="95" t="s">
        <v>5</v>
      </c>
      <c r="G8" s="96"/>
      <c r="H8" s="96"/>
      <c r="I8" s="96"/>
      <c r="J8" s="97"/>
    </row>
    <row r="9" spans="2:10" ht="15.6" x14ac:dyDescent="0.3">
      <c r="B9" s="101"/>
      <c r="C9" s="101"/>
      <c r="D9" s="101"/>
      <c r="E9" s="101"/>
      <c r="F9" s="1">
        <v>2022</v>
      </c>
      <c r="G9" s="1">
        <v>2023</v>
      </c>
      <c r="H9" s="36">
        <v>2024</v>
      </c>
      <c r="I9" s="1">
        <v>2025</v>
      </c>
      <c r="J9" s="1">
        <v>2026</v>
      </c>
    </row>
    <row r="10" spans="2:10" s="15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36">
        <v>7</v>
      </c>
      <c r="I10" s="1">
        <v>8</v>
      </c>
      <c r="J10" s="1">
        <v>9</v>
      </c>
    </row>
    <row r="11" spans="2:10" s="15" customFormat="1" ht="34.5" customHeight="1" x14ac:dyDescent="0.3">
      <c r="B11" s="93" t="s">
        <v>39</v>
      </c>
      <c r="C11" s="89" t="s">
        <v>11</v>
      </c>
      <c r="D11" s="16" t="s">
        <v>14</v>
      </c>
      <c r="E11" s="41">
        <f>H11+G11+F11+J11+I11</f>
        <v>24193036.289999999</v>
      </c>
      <c r="F11" s="2">
        <f>F41+F38+F35+F32+F29</f>
        <v>1530308.45</v>
      </c>
      <c r="G11" s="2">
        <f>G41+G38+G35+G32+G29</f>
        <v>5647102.4299999988</v>
      </c>
      <c r="H11" s="37">
        <f>H41+H38+H35+H32+H29</f>
        <v>13895625.41</v>
      </c>
      <c r="I11" s="2">
        <v>1560000</v>
      </c>
      <c r="J11" s="2">
        <f>J41+J38+J35+J32+J29</f>
        <v>1560000</v>
      </c>
    </row>
    <row r="12" spans="2:10" s="15" customFormat="1" ht="33" customHeight="1" x14ac:dyDescent="0.3">
      <c r="B12" s="91"/>
      <c r="C12" s="80"/>
      <c r="D12" s="17" t="s">
        <v>15</v>
      </c>
      <c r="E12" s="18">
        <f>H12+G12+F12+J12+I12</f>
        <v>6405100</v>
      </c>
      <c r="F12" s="3">
        <v>0</v>
      </c>
      <c r="G12" s="3">
        <f>G39+G33+G36</f>
        <v>0</v>
      </c>
      <c r="H12" s="3">
        <f>H39+H36+H33</f>
        <v>6405100</v>
      </c>
      <c r="I12" s="3">
        <v>0</v>
      </c>
      <c r="J12" s="3">
        <f>J39+J36+J33</f>
        <v>0</v>
      </c>
    </row>
    <row r="13" spans="2:10" s="15" customFormat="1" ht="44.4" customHeight="1" thickBot="1" x14ac:dyDescent="0.35">
      <c r="B13" s="92"/>
      <c r="C13" s="81"/>
      <c r="D13" s="19" t="s">
        <v>16</v>
      </c>
      <c r="E13" s="42">
        <f>H13+G13+F13+J13+I13</f>
        <v>17787936.289999999</v>
      </c>
      <c r="F13" s="6">
        <f>F29+F34+F37+F40+F41</f>
        <v>1530308.45</v>
      </c>
      <c r="G13" s="6">
        <f>G41+G40+G37+G34+G29</f>
        <v>5647102.4299999988</v>
      </c>
      <c r="H13" s="39">
        <f>H41+H40+H37+H34+H29</f>
        <v>7490525.4100000001</v>
      </c>
      <c r="I13" s="6">
        <v>1560000</v>
      </c>
      <c r="J13" s="6">
        <f>J41+J40+J37+J34+J29</f>
        <v>1560000</v>
      </c>
    </row>
    <row r="14" spans="2:10" ht="35.25" customHeight="1" x14ac:dyDescent="0.3">
      <c r="B14" s="79" t="s">
        <v>40</v>
      </c>
      <c r="C14" s="79" t="s">
        <v>12</v>
      </c>
      <c r="D14" s="20" t="s">
        <v>14</v>
      </c>
      <c r="E14" s="43">
        <f>H14+G14+F14+J14+I14</f>
        <v>24193036.289999999</v>
      </c>
      <c r="F14" s="8">
        <f>F41+F38+F35+F32+F29</f>
        <v>1530308.45</v>
      </c>
      <c r="G14" s="8">
        <f>G41+G38++G35+G32+G29</f>
        <v>5647102.4299999988</v>
      </c>
      <c r="H14" s="40">
        <f>H41+H38+H35+H32+H29</f>
        <v>13895625.41</v>
      </c>
      <c r="I14" s="8">
        <v>1560000</v>
      </c>
      <c r="J14" s="8">
        <f>J41+J38+J35+J32+J29</f>
        <v>1560000</v>
      </c>
    </row>
    <row r="15" spans="2:10" ht="37.5" customHeight="1" x14ac:dyDescent="0.3">
      <c r="B15" s="80"/>
      <c r="C15" s="80"/>
      <c r="D15" s="17" t="s">
        <v>15</v>
      </c>
      <c r="E15" s="3">
        <f>F15+G15+H15+J15+I15</f>
        <v>6405100</v>
      </c>
      <c r="F15" s="3">
        <v>0</v>
      </c>
      <c r="G15" s="3">
        <f>G39+G36+G33</f>
        <v>0</v>
      </c>
      <c r="H15" s="3">
        <f>H39+H36+H33</f>
        <v>6405100</v>
      </c>
      <c r="I15" s="3">
        <v>0</v>
      </c>
      <c r="J15" s="3">
        <f>J39+J36+J33</f>
        <v>0</v>
      </c>
    </row>
    <row r="16" spans="2:10" ht="43.5" customHeight="1" thickBot="1" x14ac:dyDescent="0.35">
      <c r="B16" s="81"/>
      <c r="C16" s="81"/>
      <c r="D16" s="19" t="s">
        <v>16</v>
      </c>
      <c r="E16" s="39">
        <f>F16+G16+H16+J16+I16</f>
        <v>17787936.289999999</v>
      </c>
      <c r="F16" s="6">
        <f>F29+F34+F37+F40+F41</f>
        <v>1530308.45</v>
      </c>
      <c r="G16" s="6">
        <f>G41+G40+G37+G34+G29</f>
        <v>5647102.4299999988</v>
      </c>
      <c r="H16" s="39">
        <f>H41+H40+H37+H34+H29</f>
        <v>7490525.4100000001</v>
      </c>
      <c r="I16" s="6">
        <v>1560000</v>
      </c>
      <c r="J16" s="6">
        <f>J41+J40+J37+J34+J29</f>
        <v>1560000</v>
      </c>
    </row>
    <row r="17" spans="2:10" ht="37.5" customHeight="1" x14ac:dyDescent="0.3">
      <c r="B17" s="79" t="s">
        <v>28</v>
      </c>
      <c r="C17" s="79" t="s">
        <v>24</v>
      </c>
      <c r="D17" s="53" t="s">
        <v>18</v>
      </c>
      <c r="E17" s="54"/>
      <c r="F17" s="54"/>
      <c r="G17" s="54"/>
      <c r="H17" s="54"/>
      <c r="I17" s="54"/>
      <c r="J17" s="55"/>
    </row>
    <row r="18" spans="2:10" ht="40.5" customHeight="1" x14ac:dyDescent="0.3">
      <c r="B18" s="80"/>
      <c r="C18" s="80"/>
      <c r="D18" s="56"/>
      <c r="E18" s="57"/>
      <c r="F18" s="57"/>
      <c r="G18" s="57"/>
      <c r="H18" s="57"/>
      <c r="I18" s="57"/>
      <c r="J18" s="58"/>
    </row>
    <row r="19" spans="2:10" ht="62.25" customHeight="1" thickBot="1" x14ac:dyDescent="0.35">
      <c r="B19" s="81"/>
      <c r="C19" s="81"/>
      <c r="D19" s="59"/>
      <c r="E19" s="60"/>
      <c r="F19" s="60"/>
      <c r="G19" s="60"/>
      <c r="H19" s="60"/>
      <c r="I19" s="60"/>
      <c r="J19" s="61"/>
    </row>
    <row r="20" spans="2:10" ht="33.75" customHeight="1" x14ac:dyDescent="0.3">
      <c r="B20" s="90" t="s">
        <v>17</v>
      </c>
      <c r="C20" s="90" t="s">
        <v>8</v>
      </c>
      <c r="D20" s="62" t="s">
        <v>18</v>
      </c>
      <c r="E20" s="63"/>
      <c r="F20" s="63"/>
      <c r="G20" s="63"/>
      <c r="H20" s="63"/>
      <c r="I20" s="63"/>
      <c r="J20" s="64"/>
    </row>
    <row r="21" spans="2:10" ht="30" customHeight="1" x14ac:dyDescent="0.3">
      <c r="B21" s="91"/>
      <c r="C21" s="91"/>
      <c r="D21" s="65"/>
      <c r="E21" s="66"/>
      <c r="F21" s="66"/>
      <c r="G21" s="66"/>
      <c r="H21" s="66"/>
      <c r="I21" s="66"/>
      <c r="J21" s="67"/>
    </row>
    <row r="22" spans="2:10" ht="45" customHeight="1" thickBot="1" x14ac:dyDescent="0.35">
      <c r="B22" s="92"/>
      <c r="C22" s="92"/>
      <c r="D22" s="68"/>
      <c r="E22" s="69"/>
      <c r="F22" s="69"/>
      <c r="G22" s="69"/>
      <c r="H22" s="69"/>
      <c r="I22" s="69"/>
      <c r="J22" s="70"/>
    </row>
    <row r="23" spans="2:10" ht="47.25" customHeight="1" x14ac:dyDescent="0.3">
      <c r="B23" s="79" t="s">
        <v>6</v>
      </c>
      <c r="C23" s="90" t="s">
        <v>31</v>
      </c>
      <c r="D23" s="62" t="s">
        <v>18</v>
      </c>
      <c r="E23" s="63"/>
      <c r="F23" s="63"/>
      <c r="G23" s="63"/>
      <c r="H23" s="63"/>
      <c r="I23" s="63"/>
      <c r="J23" s="64"/>
    </row>
    <row r="24" spans="2:10" ht="60" customHeight="1" x14ac:dyDescent="0.3">
      <c r="B24" s="80"/>
      <c r="C24" s="91"/>
      <c r="D24" s="65"/>
      <c r="E24" s="66"/>
      <c r="F24" s="66"/>
      <c r="G24" s="66"/>
      <c r="H24" s="66"/>
      <c r="I24" s="66"/>
      <c r="J24" s="67"/>
    </row>
    <row r="25" spans="2:10" ht="82.5" customHeight="1" thickBot="1" x14ac:dyDescent="0.35">
      <c r="B25" s="81"/>
      <c r="C25" s="92"/>
      <c r="D25" s="68"/>
      <c r="E25" s="69"/>
      <c r="F25" s="69"/>
      <c r="G25" s="69"/>
      <c r="H25" s="69"/>
      <c r="I25" s="69"/>
      <c r="J25" s="70"/>
    </row>
    <row r="26" spans="2:10" ht="42" customHeight="1" x14ac:dyDescent="0.3">
      <c r="B26" s="79" t="s">
        <v>29</v>
      </c>
      <c r="C26" s="79" t="s">
        <v>32</v>
      </c>
      <c r="D26" s="62" t="s">
        <v>18</v>
      </c>
      <c r="E26" s="63"/>
      <c r="F26" s="63"/>
      <c r="G26" s="63"/>
      <c r="H26" s="63"/>
      <c r="I26" s="63"/>
      <c r="J26" s="64"/>
    </row>
    <row r="27" spans="2:10" ht="41.25" customHeight="1" x14ac:dyDescent="0.3">
      <c r="B27" s="80"/>
      <c r="C27" s="80"/>
      <c r="D27" s="65"/>
      <c r="E27" s="66"/>
      <c r="F27" s="66"/>
      <c r="G27" s="66"/>
      <c r="H27" s="66"/>
      <c r="I27" s="66"/>
      <c r="J27" s="67"/>
    </row>
    <row r="28" spans="2:10" ht="81" customHeight="1" thickBot="1" x14ac:dyDescent="0.35">
      <c r="B28" s="81"/>
      <c r="C28" s="81"/>
      <c r="D28" s="68"/>
      <c r="E28" s="69"/>
      <c r="F28" s="69"/>
      <c r="G28" s="69"/>
      <c r="H28" s="69"/>
      <c r="I28" s="69"/>
      <c r="J28" s="70"/>
    </row>
    <row r="29" spans="2:10" ht="42" customHeight="1" x14ac:dyDescent="0.3">
      <c r="B29" s="90" t="s">
        <v>30</v>
      </c>
      <c r="C29" s="79" t="s">
        <v>13</v>
      </c>
      <c r="D29" s="71" t="s">
        <v>16</v>
      </c>
      <c r="E29" s="46">
        <f>F29+G29+H29+J29</f>
        <v>16200</v>
      </c>
      <c r="F29" s="49">
        <v>0</v>
      </c>
      <c r="G29" s="46">
        <v>16200</v>
      </c>
      <c r="H29" s="76">
        <v>0</v>
      </c>
      <c r="I29" s="46">
        <v>0</v>
      </c>
      <c r="J29" s="46">
        <v>0</v>
      </c>
    </row>
    <row r="30" spans="2:10" ht="39" customHeight="1" x14ac:dyDescent="0.3">
      <c r="B30" s="91"/>
      <c r="C30" s="80"/>
      <c r="D30" s="72"/>
      <c r="E30" s="74"/>
      <c r="F30" s="50"/>
      <c r="G30" s="74"/>
      <c r="H30" s="77"/>
      <c r="I30" s="47"/>
      <c r="J30" s="47"/>
    </row>
    <row r="31" spans="2:10" ht="59.25" customHeight="1" thickBot="1" x14ac:dyDescent="0.35">
      <c r="B31" s="92"/>
      <c r="C31" s="81"/>
      <c r="D31" s="73"/>
      <c r="E31" s="75"/>
      <c r="F31" s="45"/>
      <c r="G31" s="75"/>
      <c r="H31" s="78"/>
      <c r="I31" s="48"/>
      <c r="J31" s="48"/>
    </row>
    <row r="32" spans="2:10" ht="45" customHeight="1" x14ac:dyDescent="0.3">
      <c r="B32" s="79" t="s">
        <v>7</v>
      </c>
      <c r="C32" s="79" t="s">
        <v>9</v>
      </c>
      <c r="D32" s="20" t="s">
        <v>14</v>
      </c>
      <c r="E32" s="8">
        <f t="shared" ref="E32:E39" si="0">H32+G32+F32+J32+I32</f>
        <v>0</v>
      </c>
      <c r="F32" s="8">
        <f>F33+F34</f>
        <v>0</v>
      </c>
      <c r="G32" s="8">
        <f>G33+G34</f>
        <v>0</v>
      </c>
      <c r="H32" s="40">
        <f>H33+H34</f>
        <v>0</v>
      </c>
      <c r="I32" s="8">
        <v>0</v>
      </c>
      <c r="J32" s="8">
        <f>J34+J33</f>
        <v>0</v>
      </c>
    </row>
    <row r="33" spans="2:11" ht="42" customHeight="1" x14ac:dyDescent="0.3">
      <c r="B33" s="80"/>
      <c r="C33" s="80"/>
      <c r="D33" s="21" t="s">
        <v>15</v>
      </c>
      <c r="E33" s="3">
        <f t="shared" si="0"/>
        <v>0</v>
      </c>
      <c r="F33" s="3">
        <v>0</v>
      </c>
      <c r="G33" s="3">
        <v>0</v>
      </c>
      <c r="H33" s="38">
        <v>0</v>
      </c>
      <c r="I33" s="3">
        <v>0</v>
      </c>
      <c r="J33" s="3">
        <v>0</v>
      </c>
    </row>
    <row r="34" spans="2:11" ht="51" customHeight="1" thickBot="1" x14ac:dyDescent="0.35">
      <c r="B34" s="81"/>
      <c r="C34" s="81"/>
      <c r="D34" s="22" t="s">
        <v>16</v>
      </c>
      <c r="E34" s="6">
        <f t="shared" si="0"/>
        <v>0</v>
      </c>
      <c r="F34" s="6">
        <v>0</v>
      </c>
      <c r="G34" s="6">
        <v>0</v>
      </c>
      <c r="H34" s="39">
        <v>0</v>
      </c>
      <c r="I34" s="6">
        <v>0</v>
      </c>
      <c r="J34" s="6">
        <v>0</v>
      </c>
    </row>
    <row r="35" spans="2:11" ht="39" customHeight="1" x14ac:dyDescent="0.3">
      <c r="B35" s="79" t="s">
        <v>33</v>
      </c>
      <c r="C35" s="79" t="s">
        <v>10</v>
      </c>
      <c r="D35" s="20" t="s">
        <v>14</v>
      </c>
      <c r="E35" s="8">
        <f t="shared" si="0"/>
        <v>7196741.5700000003</v>
      </c>
      <c r="F35" s="8">
        <v>0</v>
      </c>
      <c r="G35" s="8">
        <f>G37+G36</f>
        <v>0</v>
      </c>
      <c r="H35" s="8">
        <f>H37+H36</f>
        <v>7196741.5700000003</v>
      </c>
      <c r="I35" s="8">
        <v>0</v>
      </c>
      <c r="J35" s="8">
        <f>J36+J37</f>
        <v>0</v>
      </c>
    </row>
    <row r="36" spans="2:11" ht="40.5" customHeight="1" x14ac:dyDescent="0.3">
      <c r="B36" s="80"/>
      <c r="C36" s="80"/>
      <c r="D36" s="21" t="s">
        <v>15</v>
      </c>
      <c r="E36" s="3">
        <f t="shared" si="0"/>
        <v>6405100</v>
      </c>
      <c r="F36" s="3">
        <v>0</v>
      </c>
      <c r="G36" s="3">
        <v>0</v>
      </c>
      <c r="H36" s="3">
        <v>6405100</v>
      </c>
      <c r="I36" s="3">
        <v>0</v>
      </c>
      <c r="J36" s="3">
        <v>0</v>
      </c>
    </row>
    <row r="37" spans="2:11" ht="48" customHeight="1" thickBot="1" x14ac:dyDescent="0.35">
      <c r="B37" s="81"/>
      <c r="C37" s="81"/>
      <c r="D37" s="22" t="s">
        <v>16</v>
      </c>
      <c r="E37" s="6">
        <f t="shared" si="0"/>
        <v>791641.57</v>
      </c>
      <c r="F37" s="6">
        <v>0</v>
      </c>
      <c r="G37" s="6">
        <v>0</v>
      </c>
      <c r="H37" s="6">
        <v>791641.57</v>
      </c>
      <c r="I37" s="6">
        <v>0</v>
      </c>
      <c r="J37" s="6">
        <v>0</v>
      </c>
    </row>
    <row r="38" spans="2:11" ht="37.5" customHeight="1" x14ac:dyDescent="0.3">
      <c r="B38" s="79" t="s">
        <v>43</v>
      </c>
      <c r="C38" s="79" t="s">
        <v>26</v>
      </c>
      <c r="D38" s="20" t="s">
        <v>14</v>
      </c>
      <c r="E38" s="9">
        <f t="shared" si="0"/>
        <v>0</v>
      </c>
      <c r="F38" s="9">
        <v>0</v>
      </c>
      <c r="G38" s="9">
        <f>G39+G40</f>
        <v>0</v>
      </c>
      <c r="H38" s="9">
        <f>H39+H40</f>
        <v>0</v>
      </c>
      <c r="I38" s="9">
        <v>0</v>
      </c>
      <c r="J38" s="8">
        <f>J39+J40</f>
        <v>0</v>
      </c>
    </row>
    <row r="39" spans="2:11" ht="35.25" customHeight="1" x14ac:dyDescent="0.3">
      <c r="B39" s="80"/>
      <c r="C39" s="80"/>
      <c r="D39" s="21" t="s">
        <v>15</v>
      </c>
      <c r="E39" s="3">
        <f t="shared" si="0"/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2:11" ht="58.5" customHeight="1" thickBot="1" x14ac:dyDescent="0.35">
      <c r="B40" s="81"/>
      <c r="C40" s="81"/>
      <c r="D40" s="22" t="s">
        <v>16</v>
      </c>
      <c r="E40" s="6">
        <f>F40+G40+H40+J40+I40</f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</row>
    <row r="41" spans="2:11" ht="61.5" customHeight="1" x14ac:dyDescent="0.3">
      <c r="B41" s="79" t="s">
        <v>34</v>
      </c>
      <c r="C41" s="79" t="s">
        <v>20</v>
      </c>
      <c r="D41" s="71" t="s">
        <v>16</v>
      </c>
      <c r="E41" s="84">
        <f>H41+G41+F41+J41+I41</f>
        <v>16980094.719999999</v>
      </c>
      <c r="F41" s="49">
        <f>F44+F48+F52</f>
        <v>1530308.45</v>
      </c>
      <c r="G41" s="49">
        <f>G45+G46+G47+G49+G50+G53+G54</f>
        <v>5630902.4299999988</v>
      </c>
      <c r="H41" s="86">
        <f>H54+H50+H49+H47+H46+H45+H53</f>
        <v>6698883.8399999999</v>
      </c>
      <c r="I41" s="49">
        <f>I45+I46+I47+I49+I50+I53+I54</f>
        <v>1560000</v>
      </c>
      <c r="J41" s="49">
        <f>J54+J50+J49+J47+J46+J45+J53</f>
        <v>1560000</v>
      </c>
    </row>
    <row r="42" spans="2:11" ht="50.25" customHeight="1" x14ac:dyDescent="0.3">
      <c r="B42" s="80"/>
      <c r="C42" s="80"/>
      <c r="D42" s="72"/>
      <c r="E42" s="85"/>
      <c r="F42" s="50"/>
      <c r="G42" s="50"/>
      <c r="H42" s="87"/>
      <c r="I42" s="50"/>
      <c r="J42" s="50"/>
    </row>
    <row r="43" spans="2:11" ht="92.25" customHeight="1" thickBot="1" x14ac:dyDescent="0.35">
      <c r="B43" s="81"/>
      <c r="C43" s="81"/>
      <c r="D43" s="73"/>
      <c r="E43" s="52"/>
      <c r="F43" s="45"/>
      <c r="G43" s="45"/>
      <c r="H43" s="88"/>
      <c r="I43" s="45"/>
      <c r="J43" s="45"/>
      <c r="K43" s="23"/>
    </row>
    <row r="44" spans="2:11" ht="30" customHeight="1" x14ac:dyDescent="0.3">
      <c r="B44" s="79" t="s">
        <v>25</v>
      </c>
      <c r="C44" s="24" t="s">
        <v>14</v>
      </c>
      <c r="D44" s="72" t="s">
        <v>16</v>
      </c>
      <c r="E44" s="25">
        <f>F44+G44+H44+J44+I44</f>
        <v>10852275.85</v>
      </c>
      <c r="F44" s="4">
        <f>F45+F46+F47</f>
        <v>697282.8</v>
      </c>
      <c r="G44" s="4">
        <f>G45+G46+G47</f>
        <v>4200905.3599999994</v>
      </c>
      <c r="H44" s="32">
        <f>H45+H46+H47</f>
        <v>4534087.6900000004</v>
      </c>
      <c r="I44" s="4">
        <f>I45+I46+I47</f>
        <v>710000</v>
      </c>
      <c r="J44" s="4">
        <f>J45+J46+J47</f>
        <v>710000</v>
      </c>
    </row>
    <row r="45" spans="2:11" ht="45.6" customHeight="1" x14ac:dyDescent="0.3">
      <c r="B45" s="80"/>
      <c r="C45" s="7" t="s">
        <v>21</v>
      </c>
      <c r="D45" s="72"/>
      <c r="E45" s="5">
        <f>H45+G45+F45+J45+I45</f>
        <v>2755981.84</v>
      </c>
      <c r="F45" s="5">
        <v>390258</v>
      </c>
      <c r="G45" s="5">
        <v>1332280.53</v>
      </c>
      <c r="H45" s="33">
        <f>547211.79-36000</f>
        <v>511211.79000000004</v>
      </c>
      <c r="I45" s="5">
        <v>261115.76</v>
      </c>
      <c r="J45" s="5">
        <v>261115.76</v>
      </c>
    </row>
    <row r="46" spans="2:11" ht="45.75" customHeight="1" x14ac:dyDescent="0.3">
      <c r="B46" s="80"/>
      <c r="C46" s="26" t="s">
        <v>19</v>
      </c>
      <c r="D46" s="72"/>
      <c r="E46" s="5">
        <f>H46+G46+F46+J46+I46</f>
        <v>6969665.6100000013</v>
      </c>
      <c r="F46" s="5">
        <v>202356</v>
      </c>
      <c r="G46" s="5">
        <v>2463453.86</v>
      </c>
      <c r="H46" s="33">
        <f>278532.87+3505672</f>
        <v>3784204.87</v>
      </c>
      <c r="I46" s="5">
        <v>259825.44</v>
      </c>
      <c r="J46" s="3">
        <v>259825.44</v>
      </c>
      <c r="K46" s="23"/>
    </row>
    <row r="47" spans="2:11" ht="61.5" customHeight="1" thickBot="1" x14ac:dyDescent="0.35">
      <c r="B47" s="81"/>
      <c r="C47" s="27" t="s">
        <v>23</v>
      </c>
      <c r="D47" s="73"/>
      <c r="E47" s="6">
        <f>H47+G47+F47+J47+I47</f>
        <v>1126628.4000000001</v>
      </c>
      <c r="F47" s="6">
        <v>104668.8</v>
      </c>
      <c r="G47" s="6">
        <v>405170.97</v>
      </c>
      <c r="H47" s="39">
        <f>202671.03+36000</f>
        <v>238671.03</v>
      </c>
      <c r="I47" s="6">
        <v>189058.8</v>
      </c>
      <c r="J47" s="6">
        <v>189058.8</v>
      </c>
    </row>
    <row r="48" spans="2:11" ht="27.75" customHeight="1" x14ac:dyDescent="0.3">
      <c r="B48" s="79" t="s">
        <v>44</v>
      </c>
      <c r="C48" s="28" t="s">
        <v>14</v>
      </c>
      <c r="D48" s="71" t="s">
        <v>16</v>
      </c>
      <c r="E48" s="8">
        <f>F48+G48+H48+J48+I48</f>
        <v>6039150.6299999999</v>
      </c>
      <c r="F48" s="8">
        <f>F49+F50</f>
        <v>822625.64999999991</v>
      </c>
      <c r="G48" s="8">
        <f>G49+G50</f>
        <v>1416768.27</v>
      </c>
      <c r="H48" s="40">
        <f>H49+H50</f>
        <v>2119756.71</v>
      </c>
      <c r="I48" s="8">
        <f>I49+I50</f>
        <v>840000</v>
      </c>
      <c r="J48" s="8">
        <f>J49+J50</f>
        <v>840000</v>
      </c>
    </row>
    <row r="49" spans="2:12" ht="78.599999999999994" customHeight="1" x14ac:dyDescent="0.3">
      <c r="B49" s="80"/>
      <c r="C49" s="7" t="s">
        <v>38</v>
      </c>
      <c r="D49" s="72"/>
      <c r="E49" s="29">
        <f>H49+G49+F49+J49+I49</f>
        <v>5879976.54</v>
      </c>
      <c r="F49" s="5">
        <v>796806.45</v>
      </c>
      <c r="G49" s="5">
        <v>1385163.51</v>
      </c>
      <c r="H49" s="33">
        <f>806083.29+1279756.71</f>
        <v>2085840</v>
      </c>
      <c r="I49" s="29">
        <v>806083.29</v>
      </c>
      <c r="J49" s="29">
        <v>806083.29</v>
      </c>
      <c r="L49" s="23"/>
    </row>
    <row r="50" spans="2:12" ht="52.2" customHeight="1" x14ac:dyDescent="0.3">
      <c r="B50" s="80"/>
      <c r="C50" s="89" t="s">
        <v>22</v>
      </c>
      <c r="D50" s="72"/>
      <c r="E50" s="44">
        <f>F50+G50+H50+J50+I50</f>
        <v>159174.09</v>
      </c>
      <c r="F50" s="44">
        <v>25819.200000000001</v>
      </c>
      <c r="G50" s="44">
        <v>31604.76</v>
      </c>
      <c r="H50" s="44">
        <v>33916.71</v>
      </c>
      <c r="I50" s="51">
        <v>33916.71</v>
      </c>
      <c r="J50" s="51">
        <v>33916.71</v>
      </c>
    </row>
    <row r="51" spans="2:12" ht="37.200000000000003" customHeight="1" thickBot="1" x14ac:dyDescent="0.35">
      <c r="B51" s="81"/>
      <c r="C51" s="81"/>
      <c r="D51" s="73"/>
      <c r="E51" s="45"/>
      <c r="F51" s="45"/>
      <c r="G51" s="45"/>
      <c r="H51" s="45"/>
      <c r="I51" s="52"/>
      <c r="J51" s="52"/>
    </row>
    <row r="52" spans="2:12" s="30" customFormat="1" ht="29.25" customHeight="1" x14ac:dyDescent="0.3">
      <c r="B52" s="79" t="s">
        <v>27</v>
      </c>
      <c r="C52" s="24" t="s">
        <v>14</v>
      </c>
      <c r="D52" s="71" t="s">
        <v>16</v>
      </c>
      <c r="E52" s="32">
        <f>F52+G52+H52+I52+J52</f>
        <v>88668.24</v>
      </c>
      <c r="F52" s="4">
        <f>F53+F54</f>
        <v>10400</v>
      </c>
      <c r="G52" s="4">
        <f>G53+G54</f>
        <v>13228.8</v>
      </c>
      <c r="H52" s="32">
        <f>H53+H54</f>
        <v>45039.44</v>
      </c>
      <c r="I52" s="4">
        <f>I53+I54</f>
        <v>10000</v>
      </c>
      <c r="J52" s="4">
        <f>J53+J54</f>
        <v>10000</v>
      </c>
    </row>
    <row r="53" spans="2:12" ht="42" customHeight="1" x14ac:dyDescent="0.3">
      <c r="B53" s="80"/>
      <c r="C53" s="26" t="s">
        <v>41</v>
      </c>
      <c r="D53" s="72"/>
      <c r="E53" s="33">
        <f>H53+G53+F53+J53+I53</f>
        <v>49065.599999999999</v>
      </c>
      <c r="F53" s="3">
        <v>10400</v>
      </c>
      <c r="G53" s="3">
        <v>13228.8</v>
      </c>
      <c r="H53" s="38">
        <f>5000+10436.8</f>
        <v>15436.8</v>
      </c>
      <c r="I53" s="3">
        <v>5000</v>
      </c>
      <c r="J53" s="3">
        <v>5000</v>
      </c>
    </row>
    <row r="54" spans="2:12" ht="60" customHeight="1" x14ac:dyDescent="0.3">
      <c r="B54" s="102"/>
      <c r="C54" s="7" t="s">
        <v>42</v>
      </c>
      <c r="D54" s="103"/>
      <c r="E54" s="33">
        <f>F54+G54+H54+I54+J54</f>
        <v>39602.639999999999</v>
      </c>
      <c r="F54" s="5">
        <v>0</v>
      </c>
      <c r="G54" s="5">
        <v>0</v>
      </c>
      <c r="H54" s="33">
        <f>5000+24602.64</f>
        <v>29602.639999999999</v>
      </c>
      <c r="I54" s="5">
        <v>5000</v>
      </c>
      <c r="J54" s="5">
        <v>5000</v>
      </c>
    </row>
    <row r="55" spans="2:12" x14ac:dyDescent="0.3">
      <c r="B55" s="82" t="s">
        <v>35</v>
      </c>
      <c r="C55" s="83"/>
      <c r="D55" s="83"/>
      <c r="E55" s="83"/>
      <c r="F55" s="83"/>
      <c r="G55" s="83"/>
      <c r="H55" s="83"/>
      <c r="I55" s="31"/>
      <c r="J55" s="31"/>
    </row>
    <row r="56" spans="2:12" x14ac:dyDescent="0.3">
      <c r="B56" s="83"/>
      <c r="C56" s="83"/>
      <c r="D56" s="83"/>
      <c r="E56" s="83"/>
      <c r="F56" s="83"/>
      <c r="G56" s="83"/>
      <c r="H56" s="83"/>
      <c r="I56" s="31"/>
      <c r="J56" s="31"/>
    </row>
  </sheetData>
  <mergeCells count="62">
    <mergeCell ref="B52:B54"/>
    <mergeCell ref="D52:D54"/>
    <mergeCell ref="B44:B47"/>
    <mergeCell ref="D44:D47"/>
    <mergeCell ref="B48:B51"/>
    <mergeCell ref="D48:D51"/>
    <mergeCell ref="E5:F5"/>
    <mergeCell ref="B7:H7"/>
    <mergeCell ref="B8:B9"/>
    <mergeCell ref="C8:C9"/>
    <mergeCell ref="D8:D9"/>
    <mergeCell ref="E8:E9"/>
    <mergeCell ref="B11:B13"/>
    <mergeCell ref="C11:C13"/>
    <mergeCell ref="B14:B16"/>
    <mergeCell ref="C14:C16"/>
    <mergeCell ref="E6:H6"/>
    <mergeCell ref="F8:J8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C32:C34"/>
    <mergeCell ref="B32:B34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G50:G51"/>
    <mergeCell ref="J29:J31"/>
    <mergeCell ref="J41:J43"/>
    <mergeCell ref="J50:J51"/>
    <mergeCell ref="D17:J19"/>
    <mergeCell ref="D20:J22"/>
    <mergeCell ref="D23:J25"/>
    <mergeCell ref="D26:J28"/>
    <mergeCell ref="D29:D31"/>
    <mergeCell ref="E29:E31"/>
    <mergeCell ref="F29:F31"/>
    <mergeCell ref="G29:G31"/>
    <mergeCell ref="H29:H31"/>
    <mergeCell ref="I29:I31"/>
    <mergeCell ref="I41:I43"/>
    <mergeCell ref="I50:I51"/>
  </mergeCells>
  <pageMargins left="0.23622047244094491" right="0.23622047244094491" top="0.15748031496062992" bottom="0.15748031496062992" header="0.11811023622047245" footer="0.11811023622047245"/>
  <pageSetup paperSize="9" scale="75" fitToHeight="0" orientation="landscape" r:id="rId1"/>
  <headerFooter scaleWithDoc="0"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2024-03-11T03:02:03Z</dcterms:modified>
</cp:coreProperties>
</file>