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290-па_12.04.2024\"/>
    </mc:Choice>
  </mc:AlternateContent>
  <xr:revisionPtr revIDLastSave="0" documentId="13_ncr:1_{7227986D-0EA6-4E5C-820E-267BB0CFE99F}" xr6:coauthVersionLast="47" xr6:coauthVersionMax="47" xr10:uidLastSave="{00000000-0000-0000-0000-000000000000}"/>
  <bookViews>
    <workbookView xWindow="732" yWindow="732" windowWidth="19188" windowHeight="10980" xr2:uid="{00000000-000D-0000-FFFF-FFFF00000000}"/>
  </bookViews>
  <sheets>
    <sheet name="Лист1" sheetId="1" r:id="rId1"/>
  </sheets>
  <definedNames>
    <definedName name="_xlnm.Print_Titles" localSheetId="0">Лист1!$17:$18</definedName>
    <definedName name="_xlnm.Print_Area" localSheetId="0">Лист1!$A$1:$I$99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G44" i="1"/>
  <c r="H44" i="1"/>
  <c r="I44" i="1"/>
  <c r="F44" i="1"/>
  <c r="F35" i="1"/>
  <c r="H35" i="1"/>
  <c r="I35" i="1"/>
  <c r="G35" i="1"/>
  <c r="E41" i="1"/>
  <c r="E42" i="1"/>
  <c r="E43" i="1"/>
  <c r="E50" i="1"/>
  <c r="E51" i="1"/>
  <c r="E52" i="1"/>
  <c r="E49" i="1"/>
  <c r="E35" i="1" l="1"/>
  <c r="G86" i="1" l="1"/>
  <c r="H86" i="1"/>
  <c r="I86" i="1"/>
  <c r="F86" i="1"/>
  <c r="G77" i="1"/>
  <c r="H77" i="1"/>
  <c r="I77" i="1"/>
  <c r="F77" i="1"/>
  <c r="G65" i="1"/>
  <c r="H65" i="1"/>
  <c r="I65" i="1"/>
  <c r="F65" i="1"/>
  <c r="G59" i="1"/>
  <c r="H59" i="1"/>
  <c r="I59" i="1"/>
  <c r="F59" i="1"/>
  <c r="G53" i="1"/>
  <c r="H53" i="1"/>
  <c r="I53" i="1"/>
  <c r="F53" i="1"/>
  <c r="E32" i="1"/>
  <c r="E33" i="1"/>
  <c r="E34" i="1"/>
  <c r="I20" i="1"/>
  <c r="H20" i="1"/>
  <c r="G20" i="1"/>
  <c r="F20" i="1"/>
  <c r="E40" i="1" l="1"/>
  <c r="H31" i="1"/>
  <c r="H26" i="1" s="1"/>
  <c r="I31" i="1"/>
  <c r="I26" i="1" s="1"/>
  <c r="G31" i="1"/>
  <c r="G26" i="1" s="1"/>
  <c r="E26" i="1" s="1"/>
  <c r="E44" i="1" l="1"/>
  <c r="E96" i="1" l="1"/>
  <c r="E87" i="1"/>
  <c r="E78" i="1"/>
  <c r="E45" i="1" l="1"/>
  <c r="E46" i="1"/>
  <c r="E47" i="1"/>
  <c r="E48" i="1"/>
  <c r="E36" i="1"/>
  <c r="E37" i="1"/>
  <c r="E38" i="1"/>
  <c r="E39" i="1"/>
  <c r="F75" i="1" l="1"/>
  <c r="F84" i="1" s="1"/>
  <c r="F93" i="1" s="1"/>
  <c r="G75" i="1"/>
  <c r="G84" i="1" s="1"/>
  <c r="G93" i="1" s="1"/>
  <c r="E97" i="1" l="1"/>
  <c r="E88" i="1"/>
  <c r="E79" i="1"/>
  <c r="E66" i="1"/>
  <c r="E67" i="1"/>
  <c r="E68" i="1"/>
  <c r="E69" i="1"/>
  <c r="E70" i="1"/>
  <c r="E60" i="1"/>
  <c r="E61" i="1"/>
  <c r="E62" i="1"/>
  <c r="E63" i="1"/>
  <c r="E64" i="1"/>
  <c r="E54" i="1"/>
  <c r="E55" i="1"/>
  <c r="E56" i="1"/>
  <c r="E57" i="1"/>
  <c r="E58" i="1"/>
  <c r="E27" i="1"/>
  <c r="E28" i="1"/>
  <c r="E29" i="1"/>
  <c r="E30" i="1"/>
  <c r="E31" i="1"/>
  <c r="E21" i="1"/>
  <c r="E22" i="1"/>
  <c r="E23" i="1"/>
  <c r="E24" i="1"/>
  <c r="E25" i="1"/>
  <c r="E65" i="1" l="1"/>
  <c r="E59" i="1"/>
  <c r="E53" i="1"/>
  <c r="E20" i="1"/>
  <c r="G85" i="1" l="1"/>
  <c r="G94" i="1" s="1"/>
  <c r="H85" i="1"/>
  <c r="H94" i="1" s="1"/>
  <c r="I85" i="1"/>
  <c r="I94" i="1" s="1"/>
  <c r="F85" i="1"/>
  <c r="F94" i="1" s="1"/>
  <c r="G95" i="1"/>
  <c r="G83" i="1"/>
  <c r="G92" i="1" s="1"/>
  <c r="G76" i="1"/>
  <c r="H76" i="1"/>
  <c r="I76" i="1"/>
  <c r="F76" i="1"/>
  <c r="H75" i="1"/>
  <c r="I75" i="1"/>
  <c r="I84" i="1" s="1"/>
  <c r="I93" i="1" s="1"/>
  <c r="H72" i="1"/>
  <c r="I72" i="1"/>
  <c r="G72" i="1"/>
  <c r="F73" i="1"/>
  <c r="G74" i="1"/>
  <c r="H74" i="1"/>
  <c r="I74" i="1"/>
  <c r="F74" i="1"/>
  <c r="E75" i="1" l="1"/>
  <c r="H84" i="1"/>
  <c r="H93" i="1" s="1"/>
  <c r="H71" i="1"/>
  <c r="E74" i="1"/>
  <c r="E77" i="1"/>
  <c r="E85" i="1"/>
  <c r="E76" i="1"/>
  <c r="H95" i="1"/>
  <c r="I95" i="1"/>
  <c r="F95" i="1"/>
  <c r="H83" i="1"/>
  <c r="H92" i="1" s="1"/>
  <c r="I83" i="1"/>
  <c r="I92" i="1" s="1"/>
  <c r="F83" i="1"/>
  <c r="F92" i="1" s="1"/>
  <c r="G82" i="1"/>
  <c r="G91" i="1" s="1"/>
  <c r="H82" i="1"/>
  <c r="H91" i="1" s="1"/>
  <c r="I82" i="1"/>
  <c r="I91" i="1" s="1"/>
  <c r="F82" i="1"/>
  <c r="F91" i="1" s="1"/>
  <c r="G81" i="1"/>
  <c r="G90" i="1" s="1"/>
  <c r="H81" i="1"/>
  <c r="H90" i="1" s="1"/>
  <c r="I81" i="1"/>
  <c r="I90" i="1" s="1"/>
  <c r="F81" i="1"/>
  <c r="F90" i="1" s="1"/>
  <c r="F72" i="1"/>
  <c r="F71" i="1" s="1"/>
  <c r="G73" i="1"/>
  <c r="G71" i="1" s="1"/>
  <c r="I73" i="1"/>
  <c r="I71" i="1" s="1"/>
  <c r="E86" i="1" l="1"/>
  <c r="F89" i="1"/>
  <c r="E84" i="1"/>
  <c r="E73" i="1"/>
  <c r="E72" i="1"/>
  <c r="E71" i="1"/>
  <c r="E81" i="1"/>
  <c r="F80" i="1"/>
  <c r="E82" i="1"/>
  <c r="E83" i="1"/>
  <c r="E94" i="1"/>
  <c r="H80" i="1"/>
  <c r="G80" i="1"/>
  <c r="I80" i="1"/>
  <c r="E95" i="1" l="1"/>
  <c r="H89" i="1"/>
  <c r="E80" i="1"/>
  <c r="I89" i="1"/>
  <c r="E90" i="1"/>
  <c r="E92" i="1"/>
  <c r="E93" i="1"/>
  <c r="E91" i="1"/>
  <c r="G89" i="1"/>
  <c r="E89" i="1" l="1"/>
</calcChain>
</file>

<file path=xl/sharedStrings.xml><?xml version="1.0" encoding="utf-8"?>
<sst xmlns="http://schemas.openxmlformats.org/spreadsheetml/2006/main" count="49" uniqueCount="40">
  <si>
    <t>№ п/п</t>
  </si>
  <si>
    <t>от ____________________№ ______</t>
  </si>
  <si>
    <t>к муниципальной программе города Усолье-Сибирское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</si>
  <si>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</si>
  <si>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</si>
  <si>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</si>
  <si>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</si>
  <si>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</si>
  <si>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</si>
  <si>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</si>
  <si>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</si>
  <si>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</si>
  <si>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</si>
  <si>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</si>
  <si>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</si>
  <si>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</si>
  <si>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</si>
  <si>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Иные источники финансирования, руб.</t>
  </si>
  <si>
    <t>Создание мест (площадок) накопления твердых коммунальных отходов</t>
  </si>
  <si>
    <t>Приобретение контейнеров и (или) бункеров</t>
  </si>
  <si>
    <t xml:space="preserve">Мэр города  </t>
  </si>
  <si>
    <t>М.В. Торопкин</t>
  </si>
  <si>
    <t>"Охрана окружающей среды" на 2019-2026 годы</t>
  </si>
  <si>
    <t xml:space="preserve">"Охрана окружающей среды среды" на 2019-2026 годы </t>
  </si>
  <si>
    <t>Мероприятие 1.1.2 «Сбор, транспортирование и утилизация (захоронение) твердых коммунальных отходов с несанкционированных мест размещения отходов» Подпрограммы № 1 "Снижение экологической нагрузки на городскую среду города Усолье-Сибирское" на 2019-2026 годы</t>
  </si>
  <si>
    <t xml:space="preserve">Мероприятие 1.2.1 «Создание мест (площадок) накопления твердых коммунальных отходов и приобретение контейнеров и (или) бункеров, в т.ч.:» Подпрограммы № 1 "Снижение экологической нагрузки на городскую среду города Усолье-Сибирское" на 2019-2026 годы 
</t>
  </si>
  <si>
    <t xml:space="preserve">Субсидии по созданию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2019-2026 годы </t>
  </si>
  <si>
    <t xml:space="preserve">Мероприятие 1.2.3 «Приобретение контейнеров и (или) бункеров» Подпрограммы № 1 "Снижение экологической нагрузки на городскую среду города Усолье-Сибирское" на 2019-2026 годы 
</t>
  </si>
  <si>
    <t xml:space="preserve">Субсидии на осуществление закупки контейнеров для раздельного 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2019-2026 годы </t>
  </si>
  <si>
    <t xml:space="preserve">Подпрограмма № 1 "Снижение экологической нагрузки на городскую среду города Усолье-Сибирское" на 2019-2026 годы </t>
  </si>
  <si>
    <t>Субсидии на повышение эксплуатационной надежности гидротехнических сооружений путем их приведения к безопасному техническому состоянию в рамках основного мероприятия "Повышение эксплуатационной надежности гидротехнических сооружений путем их приведения к безопасному техническому состоянию» подпрограммы "Развитие водохозяйственного комплекса" на 2019 - 2026 годы</t>
  </si>
  <si>
    <t xml:space="preserve">Субсидии на мероприятия по сбору, транспортированию и утилизации (захоронению) твердых коммунальных отходов с несанкционированных мест размещения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</si>
  <si>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 xml:space="preserve">Основное мероприятие 3.7. Повышение эксплуатационной надежности гидротехнических сооружений путем их приведения к безопасному техническому состоянию Подпрограммы № 3 "Развитие водохозяйственного комплекса" на 2019-2023 годы </t>
  </si>
  <si>
    <t>Основное мероприятие 1.8. Мероприятия в рамках реализации национального проекта «Экология» Подпрограммы № 1 "Снижение экологической нагрузки на городскую среду города Усолье-Сибирское" на 2019-2023 годы</t>
  </si>
  <si>
    <t xml:space="preserve">Субсидии на создание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2019-2026 годы 
Региональный проект "Создание эффективной системы обращения с твердыми коммунальными отходами" Иркутской области. Мероприятие (результат) : Закуплены субъектом Российской Федерации контейнеры для раздельного накопления твердых коммунальных отходов, устанавливаемые на контейнерные площадки, включенные в реестр мест (площадок) накопления твердых коммунальных отходов </t>
  </si>
  <si>
    <t>Государственная программа Иркутской области «Охрана окружающей среды» на 2019 - 2025 годы
Государственная программа Иркутской области «Охрана окружающей среды» на 2024 - 2030 годы</t>
  </si>
  <si>
    <t>Приложение 2</t>
  </si>
  <si>
    <t xml:space="preserve">Всего по муниципальной программе: </t>
  </si>
  <si>
    <r>
      <t>Всего по государственной программе Иркутской области</t>
    </r>
    <r>
      <rPr>
        <sz val="12"/>
        <color rgb="FFFF0000"/>
        <rFont val="Times New Roman"/>
        <family val="1"/>
        <charset val="204"/>
      </rPr>
      <t xml:space="preserve">:
</t>
    </r>
  </si>
  <si>
    <t xml:space="preserve">    от 12.04.2024 г. №1290-па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</si>
</sst>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  <xf numFmtId="4" fontId="4" fillId="0" borderId="0" xfId="0" applyNumberFormat="1" applyFont="1" applyAlignment="1">
      <alignment wrapText="1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4" fillId="0" borderId="0" xfId="0" applyFont="1"/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8" fillId="0" borderId="0" xfId="0" applyFont="1"/>
    <xf numFmtId="0" fontId="0" fillId="2" borderId="0" xfId="0" applyFill="1"/>
    <xf numFmtId="0" fontId="5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top" wrapText="1"/>
    </xf>
    <xf numFmtId="0" fontId="15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8" fillId="0" borderId="0" xfId="0" applyFont="1"/>
    <xf numFmtId="0" fontId="16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/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7" fillId="0" borderId="4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7" fillId="2" borderId="4" xfId="0" applyFont="1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zoomScaleNormal="100" zoomScaleSheetLayoutView="90" workbookViewId="0">
      <selection activeCell="G9" sqref="G9:I9"/>
    </sheetView>
  </sheetViews>
  <sheetFormatPr defaultRowHeight="14.4" x14ac:dyDescent="0.3"/>
  <cols>
    <col min="1" max="1" width="5.6640625" customWidth="1"/>
    <col min="2" max="2" width="33.109375" customWidth="1"/>
    <col min="3" max="3" width="42.6640625" customWidth="1"/>
    <col min="4" max="4" width="11.44140625" customWidth="1"/>
    <col min="5" max="5" width="17.88671875" customWidth="1"/>
    <col min="6" max="6" width="16.6640625" customWidth="1"/>
    <col min="7" max="7" width="13.5546875" style="16" customWidth="1"/>
    <col min="8" max="8" width="12" customWidth="1"/>
    <col min="9" max="9" width="13.5546875" customWidth="1"/>
    <col min="10" max="10" width="8.109375" customWidth="1"/>
  </cols>
  <sheetData>
    <row r="1" spans="1:10" ht="0.75" customHeight="1" x14ac:dyDescent="0.3">
      <c r="I1" s="5"/>
    </row>
    <row r="2" spans="1:10" hidden="1" x14ac:dyDescent="0.3">
      <c r="I2" s="5"/>
    </row>
    <row r="3" spans="1:10" hidden="1" x14ac:dyDescent="0.3">
      <c r="I3" s="5"/>
    </row>
    <row r="4" spans="1:10" ht="15" hidden="1" customHeight="1" x14ac:dyDescent="0.3">
      <c r="I4" s="14" t="s">
        <v>1</v>
      </c>
    </row>
    <row r="5" spans="1:10" x14ac:dyDescent="0.3">
      <c r="D5" s="8"/>
      <c r="E5" s="8"/>
      <c r="F5" s="8"/>
      <c r="G5" s="32" t="s">
        <v>36</v>
      </c>
      <c r="H5" s="32"/>
      <c r="I5" s="32"/>
    </row>
    <row r="6" spans="1:10" x14ac:dyDescent="0.3">
      <c r="D6" s="9"/>
      <c r="E6" s="9"/>
      <c r="F6" s="32" t="s">
        <v>9</v>
      </c>
      <c r="G6" s="33"/>
      <c r="H6" s="33"/>
      <c r="I6" s="33"/>
      <c r="J6" s="7"/>
    </row>
    <row r="7" spans="1:10" x14ac:dyDescent="0.3">
      <c r="D7" s="9"/>
      <c r="E7" s="9"/>
      <c r="F7" s="32" t="s">
        <v>39</v>
      </c>
      <c r="G7" s="32"/>
      <c r="H7" s="32"/>
      <c r="I7" s="32"/>
      <c r="J7" s="7"/>
    </row>
    <row r="8" spans="1:10" x14ac:dyDescent="0.3">
      <c r="D8" s="8"/>
      <c r="E8" s="8"/>
      <c r="F8" s="8"/>
      <c r="G8" s="17"/>
      <c r="H8" s="8"/>
      <c r="I8" s="5"/>
    </row>
    <row r="9" spans="1:10" x14ac:dyDescent="0.3">
      <c r="D9" s="8"/>
      <c r="E9" s="8"/>
      <c r="F9" s="8"/>
      <c r="G9" s="39" t="s">
        <v>11</v>
      </c>
      <c r="H9" s="39"/>
      <c r="I9" s="40"/>
    </row>
    <row r="10" spans="1:10" x14ac:dyDescent="0.3">
      <c r="D10" s="39" t="s">
        <v>2</v>
      </c>
      <c r="E10" s="39"/>
      <c r="F10" s="40"/>
      <c r="G10" s="40"/>
      <c r="H10" s="40"/>
      <c r="I10" s="40"/>
    </row>
    <row r="11" spans="1:10" x14ac:dyDescent="0.3">
      <c r="D11" s="8"/>
      <c r="E11" s="8"/>
      <c r="F11" s="32" t="s">
        <v>22</v>
      </c>
      <c r="G11" s="40"/>
      <c r="H11" s="40"/>
      <c r="I11" s="40"/>
    </row>
    <row r="12" spans="1:10" ht="13.5" customHeight="1" x14ac:dyDescent="0.3">
      <c r="I12" s="1"/>
    </row>
    <row r="13" spans="1:10" ht="35.25" customHeight="1" x14ac:dyDescent="0.3">
      <c r="A13" s="37" t="s">
        <v>4</v>
      </c>
      <c r="B13" s="37"/>
      <c r="C13" s="37"/>
      <c r="D13" s="37"/>
      <c r="E13" s="37"/>
      <c r="F13" s="37"/>
      <c r="G13" s="37"/>
      <c r="H13" s="37"/>
      <c r="I13" s="37"/>
    </row>
    <row r="14" spans="1:10" ht="18.75" customHeight="1" x14ac:dyDescent="0.3">
      <c r="A14" s="38" t="s">
        <v>23</v>
      </c>
      <c r="B14" s="38"/>
      <c r="C14" s="38"/>
      <c r="D14" s="38"/>
      <c r="E14" s="38"/>
      <c r="F14" s="38"/>
      <c r="G14" s="38"/>
      <c r="H14" s="38"/>
      <c r="I14" s="38"/>
    </row>
    <row r="15" spans="1:10" ht="15" customHeight="1" x14ac:dyDescent="0.3">
      <c r="A15" s="41" t="s">
        <v>10</v>
      </c>
      <c r="B15" s="41"/>
      <c r="C15" s="41"/>
      <c r="D15" s="41"/>
      <c r="E15" s="41"/>
      <c r="F15" s="41"/>
      <c r="G15" s="41"/>
      <c r="H15" s="41"/>
      <c r="I15" s="41"/>
    </row>
    <row r="16" spans="1:10" ht="6" customHeight="1" x14ac:dyDescent="0.3"/>
    <row r="17" spans="1:9" ht="51.75" customHeight="1" x14ac:dyDescent="0.3">
      <c r="A17" s="6" t="s">
        <v>0</v>
      </c>
      <c r="B17" s="6" t="s">
        <v>6</v>
      </c>
      <c r="C17" s="6" t="s">
        <v>7</v>
      </c>
      <c r="D17" s="6" t="s">
        <v>13</v>
      </c>
      <c r="E17" s="6" t="s">
        <v>12</v>
      </c>
      <c r="F17" s="6" t="s">
        <v>14</v>
      </c>
      <c r="G17" s="18" t="s">
        <v>15</v>
      </c>
      <c r="H17" s="6" t="s">
        <v>17</v>
      </c>
      <c r="I17" s="6" t="s">
        <v>16</v>
      </c>
    </row>
    <row r="18" spans="1:9" ht="17.25" customHeight="1" x14ac:dyDescent="0.3">
      <c r="A18" s="6">
        <v>1</v>
      </c>
      <c r="B18" s="6">
        <v>2</v>
      </c>
      <c r="C18" s="6">
        <v>3</v>
      </c>
      <c r="D18" s="6">
        <v>4</v>
      </c>
      <c r="E18" s="6">
        <v>5</v>
      </c>
      <c r="F18" s="6">
        <v>6</v>
      </c>
      <c r="G18" s="18">
        <v>7</v>
      </c>
      <c r="H18" s="6">
        <v>8</v>
      </c>
      <c r="I18" s="6">
        <v>9</v>
      </c>
    </row>
    <row r="19" spans="1:9" ht="36.75" customHeight="1" x14ac:dyDescent="0.3">
      <c r="A19" s="6">
        <v>1</v>
      </c>
      <c r="B19" s="29" t="s">
        <v>35</v>
      </c>
      <c r="C19" s="30"/>
      <c r="D19" s="30"/>
      <c r="E19" s="30"/>
      <c r="F19" s="30"/>
      <c r="G19" s="30"/>
      <c r="H19" s="30"/>
      <c r="I19" s="31"/>
    </row>
    <row r="20" spans="1:9" ht="30" customHeight="1" x14ac:dyDescent="0.3">
      <c r="A20" s="54" t="s">
        <v>3</v>
      </c>
      <c r="B20" s="24" t="s">
        <v>31</v>
      </c>
      <c r="C20" s="44" t="s">
        <v>24</v>
      </c>
      <c r="D20" s="6" t="s">
        <v>8</v>
      </c>
      <c r="E20" s="21">
        <f>F20+G20+H20+I20</f>
        <v>26443973</v>
      </c>
      <c r="F20" s="21">
        <f>F21+F22+F23+F24+F25</f>
        <v>0</v>
      </c>
      <c r="G20" s="21">
        <f t="shared" ref="G20:I20" si="0">G21+G22+G23+G24+G25</f>
        <v>22787100</v>
      </c>
      <c r="H20" s="21">
        <f t="shared" si="0"/>
        <v>0</v>
      </c>
      <c r="I20" s="21">
        <f t="shared" si="0"/>
        <v>3656873</v>
      </c>
    </row>
    <row r="21" spans="1:9" ht="30" customHeight="1" x14ac:dyDescent="0.3">
      <c r="A21" s="55"/>
      <c r="B21" s="25"/>
      <c r="C21" s="26"/>
      <c r="D21" s="6">
        <v>2019</v>
      </c>
      <c r="E21" s="21">
        <f t="shared" ref="E21:E25" si="1">F21+G21+H21+I21</f>
        <v>0</v>
      </c>
      <c r="F21" s="21">
        <v>0</v>
      </c>
      <c r="G21" s="21">
        <v>0</v>
      </c>
      <c r="H21" s="21">
        <v>0</v>
      </c>
      <c r="I21" s="21">
        <v>0</v>
      </c>
    </row>
    <row r="22" spans="1:9" ht="30" customHeight="1" x14ac:dyDescent="0.3">
      <c r="A22" s="55"/>
      <c r="B22" s="25"/>
      <c r="C22" s="26"/>
      <c r="D22" s="6">
        <v>2020</v>
      </c>
      <c r="E22" s="21">
        <f t="shared" si="1"/>
        <v>0</v>
      </c>
      <c r="F22" s="21">
        <v>0</v>
      </c>
      <c r="G22" s="21">
        <v>0</v>
      </c>
      <c r="H22" s="21">
        <v>0</v>
      </c>
      <c r="I22" s="21">
        <v>0</v>
      </c>
    </row>
    <row r="23" spans="1:9" ht="30" customHeight="1" x14ac:dyDescent="0.3">
      <c r="A23" s="55"/>
      <c r="B23" s="25"/>
      <c r="C23" s="26"/>
      <c r="D23" s="6">
        <v>2021</v>
      </c>
      <c r="E23" s="21">
        <f t="shared" si="1"/>
        <v>11764033</v>
      </c>
      <c r="F23" s="21">
        <v>0</v>
      </c>
      <c r="G23" s="21">
        <v>10587600</v>
      </c>
      <c r="H23" s="21">
        <v>0</v>
      </c>
      <c r="I23" s="21">
        <v>1176433</v>
      </c>
    </row>
    <row r="24" spans="1:9" ht="30" customHeight="1" x14ac:dyDescent="0.3">
      <c r="A24" s="55"/>
      <c r="B24" s="25"/>
      <c r="C24" s="26"/>
      <c r="D24" s="6">
        <v>2022</v>
      </c>
      <c r="E24" s="21">
        <f t="shared" si="1"/>
        <v>0</v>
      </c>
      <c r="F24" s="21">
        <v>0</v>
      </c>
      <c r="G24" s="21">
        <v>0</v>
      </c>
      <c r="H24" s="21">
        <v>0</v>
      </c>
      <c r="I24" s="21">
        <v>0</v>
      </c>
    </row>
    <row r="25" spans="1:9" ht="30" customHeight="1" x14ac:dyDescent="0.3">
      <c r="A25" s="55"/>
      <c r="B25" s="25"/>
      <c r="C25" s="26"/>
      <c r="D25" s="6">
        <v>2023</v>
      </c>
      <c r="E25" s="21">
        <f t="shared" si="1"/>
        <v>14679940</v>
      </c>
      <c r="F25" s="21">
        <v>0</v>
      </c>
      <c r="G25" s="21">
        <v>12199500</v>
      </c>
      <c r="H25" s="21">
        <v>0</v>
      </c>
      <c r="I25" s="21">
        <v>2480440</v>
      </c>
    </row>
    <row r="26" spans="1:9" ht="17.25" customHeight="1" x14ac:dyDescent="0.3">
      <c r="A26" s="55"/>
      <c r="B26" s="24" t="s">
        <v>34</v>
      </c>
      <c r="C26" s="67" t="s">
        <v>25</v>
      </c>
      <c r="D26" s="6" t="s">
        <v>8</v>
      </c>
      <c r="E26" s="21">
        <f>F26+G26+H26+I26</f>
        <v>49414188.469999999</v>
      </c>
      <c r="F26" s="21">
        <f>F27+F28+F29+F30+F31+F32+F33+F34</f>
        <v>0</v>
      </c>
      <c r="G26" s="21">
        <f t="shared" ref="G26:H26" si="2">G27+G28+G29+G30+G31+G32+G33+G34</f>
        <v>43861200</v>
      </c>
      <c r="H26" s="21">
        <f t="shared" si="2"/>
        <v>0</v>
      </c>
      <c r="I26" s="21">
        <f>I27+I28+I29+I30+I31+I32+I33+I34</f>
        <v>5552988.4699999997</v>
      </c>
    </row>
    <row r="27" spans="1:9" ht="17.25" customHeight="1" x14ac:dyDescent="0.3">
      <c r="A27" s="55"/>
      <c r="B27" s="25"/>
      <c r="C27" s="68"/>
      <c r="D27" s="6">
        <v>2019</v>
      </c>
      <c r="E27" s="21">
        <f t="shared" ref="E27:E31" si="3">F27+G27+H27+I27</f>
        <v>0</v>
      </c>
      <c r="F27" s="21">
        <v>0</v>
      </c>
      <c r="G27" s="21">
        <v>0</v>
      </c>
      <c r="H27" s="21">
        <v>0</v>
      </c>
      <c r="I27" s="21">
        <v>0</v>
      </c>
    </row>
    <row r="28" spans="1:9" ht="17.25" customHeight="1" x14ac:dyDescent="0.3">
      <c r="A28" s="55"/>
      <c r="B28" s="25"/>
      <c r="C28" s="68"/>
      <c r="D28" s="6">
        <v>2020</v>
      </c>
      <c r="E28" s="21">
        <f t="shared" si="3"/>
        <v>0</v>
      </c>
      <c r="F28" s="21">
        <v>0</v>
      </c>
      <c r="G28" s="21">
        <v>0</v>
      </c>
      <c r="H28" s="21">
        <v>0</v>
      </c>
      <c r="I28" s="21">
        <v>0</v>
      </c>
    </row>
    <row r="29" spans="1:9" ht="17.25" customHeight="1" x14ac:dyDescent="0.3">
      <c r="A29" s="55"/>
      <c r="B29" s="25"/>
      <c r="C29" s="68"/>
      <c r="D29" s="6">
        <v>2021</v>
      </c>
      <c r="E29" s="21">
        <f t="shared" si="3"/>
        <v>24771367</v>
      </c>
      <c r="F29" s="21">
        <v>0</v>
      </c>
      <c r="G29" s="21">
        <v>22100100</v>
      </c>
      <c r="H29" s="21">
        <v>0</v>
      </c>
      <c r="I29" s="21">
        <v>2671267</v>
      </c>
    </row>
    <row r="30" spans="1:9" ht="17.25" customHeight="1" x14ac:dyDescent="0.3">
      <c r="A30" s="55"/>
      <c r="B30" s="25"/>
      <c r="C30" s="68"/>
      <c r="D30" s="6">
        <v>2022</v>
      </c>
      <c r="E30" s="21">
        <f t="shared" si="3"/>
        <v>0</v>
      </c>
      <c r="F30" s="21">
        <v>0</v>
      </c>
      <c r="G30" s="21">
        <v>0</v>
      </c>
      <c r="H30" s="21">
        <v>0</v>
      </c>
      <c r="I30" s="21">
        <v>0</v>
      </c>
    </row>
    <row r="31" spans="1:9" ht="17.25" customHeight="1" x14ac:dyDescent="0.3">
      <c r="A31" s="55"/>
      <c r="B31" s="25"/>
      <c r="C31" s="68"/>
      <c r="D31" s="6">
        <v>2023</v>
      </c>
      <c r="E31" s="21">
        <f t="shared" si="3"/>
        <v>20824248.02</v>
      </c>
      <c r="F31" s="21">
        <v>0</v>
      </c>
      <c r="G31" s="21">
        <f>G40+G49</f>
        <v>18362600</v>
      </c>
      <c r="H31" s="21">
        <f>H40+H49</f>
        <v>0</v>
      </c>
      <c r="I31" s="21">
        <f>I40+I49</f>
        <v>2461648.02</v>
      </c>
    </row>
    <row r="32" spans="1:9" ht="17.25" customHeight="1" x14ac:dyDescent="0.3">
      <c r="A32" s="55"/>
      <c r="B32" s="25"/>
      <c r="C32" s="68"/>
      <c r="D32" s="6">
        <v>2024</v>
      </c>
      <c r="E32" s="21">
        <f t="shared" ref="E32:E34" si="4">F32+G32+H32+I32</f>
        <v>3818573.45</v>
      </c>
      <c r="F32" s="21">
        <v>0</v>
      </c>
      <c r="G32" s="21">
        <v>3398500</v>
      </c>
      <c r="H32" s="21">
        <v>0</v>
      </c>
      <c r="I32" s="21">
        <v>420073.45</v>
      </c>
    </row>
    <row r="33" spans="1:10" ht="17.25" customHeight="1" x14ac:dyDescent="0.3">
      <c r="A33" s="55"/>
      <c r="B33" s="25"/>
      <c r="C33" s="68"/>
      <c r="D33" s="6">
        <v>2025</v>
      </c>
      <c r="E33" s="21">
        <f t="shared" si="4"/>
        <v>0</v>
      </c>
      <c r="F33" s="21">
        <v>0</v>
      </c>
      <c r="G33" s="21">
        <v>0</v>
      </c>
      <c r="H33" s="21">
        <v>0</v>
      </c>
      <c r="I33" s="21">
        <v>0</v>
      </c>
    </row>
    <row r="34" spans="1:10" ht="17.25" customHeight="1" x14ac:dyDescent="0.3">
      <c r="A34" s="55"/>
      <c r="B34" s="25"/>
      <c r="C34" s="69"/>
      <c r="D34" s="6">
        <v>2026</v>
      </c>
      <c r="E34" s="21">
        <f t="shared" si="4"/>
        <v>0</v>
      </c>
      <c r="F34" s="21">
        <v>0</v>
      </c>
      <c r="G34" s="21">
        <v>0</v>
      </c>
      <c r="H34" s="21">
        <v>0</v>
      </c>
      <c r="I34" s="21">
        <v>0</v>
      </c>
    </row>
    <row r="35" spans="1:10" s="3" customFormat="1" ht="16.95" customHeight="1" x14ac:dyDescent="0.3">
      <c r="A35" s="55"/>
      <c r="B35" s="26"/>
      <c r="C35" s="24" t="s">
        <v>18</v>
      </c>
      <c r="D35" s="6" t="s">
        <v>8</v>
      </c>
      <c r="E35" s="21">
        <f>F35+G35+H35+I35</f>
        <v>21762758.430000003</v>
      </c>
      <c r="F35" s="21">
        <f>F36+F37+F38+F39+F40+F41+F42+F43</f>
        <v>0</v>
      </c>
      <c r="G35" s="21">
        <f>G36+G37+G38+G39+G40+G41+G42+G43</f>
        <v>19368730.990000002</v>
      </c>
      <c r="H35" s="21">
        <f t="shared" ref="H35:I35" si="5">H36+H37+H38+H39+H40+H41+H42+H43</f>
        <v>0</v>
      </c>
      <c r="I35" s="21">
        <f t="shared" si="5"/>
        <v>2394027.44</v>
      </c>
      <c r="J35"/>
    </row>
    <row r="36" spans="1:10" s="3" customFormat="1" ht="17.25" customHeight="1" x14ac:dyDescent="0.3">
      <c r="A36" s="55"/>
      <c r="B36" s="26"/>
      <c r="C36" s="25"/>
      <c r="D36" s="6">
        <v>2019</v>
      </c>
      <c r="E36" s="21">
        <f t="shared" ref="E36:E48" si="6">F36+G36+H36+I36</f>
        <v>0</v>
      </c>
      <c r="F36" s="21">
        <v>0</v>
      </c>
      <c r="G36" s="21">
        <v>0</v>
      </c>
      <c r="H36" s="21">
        <v>0</v>
      </c>
      <c r="I36" s="21">
        <v>0</v>
      </c>
      <c r="J36"/>
    </row>
    <row r="37" spans="1:10" s="3" customFormat="1" ht="17.25" customHeight="1" x14ac:dyDescent="0.3">
      <c r="A37" s="55"/>
      <c r="B37" s="26"/>
      <c r="C37" s="25"/>
      <c r="D37" s="6">
        <v>2020</v>
      </c>
      <c r="E37" s="21">
        <f t="shared" si="6"/>
        <v>0</v>
      </c>
      <c r="F37" s="21">
        <v>0</v>
      </c>
      <c r="G37" s="21">
        <v>0</v>
      </c>
      <c r="H37" s="21">
        <v>0</v>
      </c>
      <c r="I37" s="21">
        <v>0</v>
      </c>
      <c r="J37"/>
    </row>
    <row r="38" spans="1:10" s="3" customFormat="1" ht="17.25" customHeight="1" x14ac:dyDescent="0.3">
      <c r="A38" s="55"/>
      <c r="B38" s="26"/>
      <c r="C38" s="25"/>
      <c r="D38" s="6">
        <v>2021</v>
      </c>
      <c r="E38" s="21">
        <f t="shared" si="6"/>
        <v>0</v>
      </c>
      <c r="F38" s="21">
        <v>0</v>
      </c>
      <c r="G38" s="21">
        <v>0</v>
      </c>
      <c r="H38" s="21">
        <v>0</v>
      </c>
      <c r="I38" s="21">
        <v>0</v>
      </c>
      <c r="J38"/>
    </row>
    <row r="39" spans="1:10" s="3" customFormat="1" ht="17.25" customHeight="1" x14ac:dyDescent="0.3">
      <c r="A39" s="55"/>
      <c r="B39" s="26"/>
      <c r="C39" s="25"/>
      <c r="D39" s="6">
        <v>2022</v>
      </c>
      <c r="E39" s="21">
        <f t="shared" si="6"/>
        <v>0</v>
      </c>
      <c r="F39" s="21">
        <v>0</v>
      </c>
      <c r="G39" s="21">
        <v>0</v>
      </c>
      <c r="H39" s="21">
        <v>0</v>
      </c>
      <c r="I39" s="21">
        <v>0</v>
      </c>
      <c r="J39"/>
    </row>
    <row r="40" spans="1:10" s="3" customFormat="1" ht="17.25" customHeight="1" x14ac:dyDescent="0.3">
      <c r="A40" s="55"/>
      <c r="B40" s="26"/>
      <c r="C40" s="25"/>
      <c r="D40" s="6">
        <v>2023</v>
      </c>
      <c r="E40" s="21">
        <f>F40+G40+H40+I40</f>
        <v>17944184.98</v>
      </c>
      <c r="F40" s="21">
        <v>0</v>
      </c>
      <c r="G40" s="21">
        <v>15970230.99</v>
      </c>
      <c r="H40" s="21">
        <v>0</v>
      </c>
      <c r="I40" s="21">
        <v>1973953.99</v>
      </c>
      <c r="J40"/>
    </row>
    <row r="41" spans="1:10" s="3" customFormat="1" ht="17.25" customHeight="1" x14ac:dyDescent="0.3">
      <c r="A41" s="55"/>
      <c r="B41" s="26"/>
      <c r="C41" s="26"/>
      <c r="D41" s="6">
        <v>2024</v>
      </c>
      <c r="E41" s="21">
        <f t="shared" ref="E41:E43" si="7">F41+G41+H41+I41</f>
        <v>3818573.45</v>
      </c>
      <c r="F41" s="21">
        <v>0</v>
      </c>
      <c r="G41" s="21">
        <v>3398500</v>
      </c>
      <c r="H41" s="21">
        <v>0</v>
      </c>
      <c r="I41" s="21">
        <v>420073.45</v>
      </c>
      <c r="J41"/>
    </row>
    <row r="42" spans="1:10" s="3" customFormat="1" ht="17.25" customHeight="1" x14ac:dyDescent="0.3">
      <c r="A42" s="55"/>
      <c r="B42" s="26"/>
      <c r="C42" s="26"/>
      <c r="D42" s="6">
        <v>2025</v>
      </c>
      <c r="E42" s="21">
        <f t="shared" si="7"/>
        <v>0</v>
      </c>
      <c r="F42" s="21">
        <v>0</v>
      </c>
      <c r="G42" s="21">
        <v>0</v>
      </c>
      <c r="H42" s="21">
        <v>0</v>
      </c>
      <c r="I42" s="21">
        <v>0</v>
      </c>
      <c r="J42"/>
    </row>
    <row r="43" spans="1:10" s="3" customFormat="1" ht="17.25" customHeight="1" x14ac:dyDescent="0.3">
      <c r="A43" s="55"/>
      <c r="B43" s="26"/>
      <c r="C43" s="27"/>
      <c r="D43" s="6">
        <v>2026</v>
      </c>
      <c r="E43" s="21">
        <f t="shared" si="7"/>
        <v>0</v>
      </c>
      <c r="F43" s="21">
        <v>0</v>
      </c>
      <c r="G43" s="21">
        <v>0</v>
      </c>
      <c r="H43" s="21">
        <v>0</v>
      </c>
      <c r="I43" s="21">
        <v>0</v>
      </c>
      <c r="J43"/>
    </row>
    <row r="44" spans="1:10" s="3" customFormat="1" ht="17.25" customHeight="1" x14ac:dyDescent="0.3">
      <c r="A44" s="55"/>
      <c r="B44" s="26"/>
      <c r="C44" s="24" t="s">
        <v>19</v>
      </c>
      <c r="D44" s="6" t="s">
        <v>8</v>
      </c>
      <c r="E44" s="21">
        <f>F44+G44+H44+I44</f>
        <v>2880063.04</v>
      </c>
      <c r="F44" s="21">
        <f>F45+F46+F47+F48+F49+F50+F51+F52</f>
        <v>0</v>
      </c>
      <c r="G44" s="21">
        <f t="shared" ref="G44:I44" si="8">G45+G46+G47+G48+G49+G50+G51+G52</f>
        <v>2392369.0099999998</v>
      </c>
      <c r="H44" s="21">
        <f t="shared" si="8"/>
        <v>0</v>
      </c>
      <c r="I44" s="21">
        <f t="shared" si="8"/>
        <v>487694.03</v>
      </c>
      <c r="J44"/>
    </row>
    <row r="45" spans="1:10" s="3" customFormat="1" ht="17.25" customHeight="1" x14ac:dyDescent="0.3">
      <c r="A45" s="55"/>
      <c r="B45" s="26"/>
      <c r="C45" s="25"/>
      <c r="D45" s="6">
        <v>2019</v>
      </c>
      <c r="E45" s="21">
        <f t="shared" si="6"/>
        <v>0</v>
      </c>
      <c r="F45" s="21">
        <v>0</v>
      </c>
      <c r="G45" s="21">
        <v>0</v>
      </c>
      <c r="H45" s="21">
        <v>0</v>
      </c>
      <c r="I45" s="21">
        <v>0</v>
      </c>
      <c r="J45"/>
    </row>
    <row r="46" spans="1:10" s="3" customFormat="1" ht="17.25" customHeight="1" x14ac:dyDescent="0.3">
      <c r="A46" s="55"/>
      <c r="B46" s="26"/>
      <c r="C46" s="25"/>
      <c r="D46" s="6">
        <v>2020</v>
      </c>
      <c r="E46" s="21">
        <f t="shared" si="6"/>
        <v>0</v>
      </c>
      <c r="F46" s="21">
        <v>0</v>
      </c>
      <c r="G46" s="21">
        <v>0</v>
      </c>
      <c r="H46" s="21">
        <v>0</v>
      </c>
      <c r="I46" s="21">
        <v>0</v>
      </c>
      <c r="J46"/>
    </row>
    <row r="47" spans="1:10" s="3" customFormat="1" ht="17.25" customHeight="1" x14ac:dyDescent="0.3">
      <c r="A47" s="55"/>
      <c r="B47" s="26"/>
      <c r="C47" s="25"/>
      <c r="D47" s="6">
        <v>2021</v>
      </c>
      <c r="E47" s="21">
        <f t="shared" si="6"/>
        <v>0</v>
      </c>
      <c r="F47" s="21">
        <v>0</v>
      </c>
      <c r="G47" s="21">
        <v>0</v>
      </c>
      <c r="H47" s="21">
        <v>0</v>
      </c>
      <c r="I47" s="21">
        <v>0</v>
      </c>
      <c r="J47"/>
    </row>
    <row r="48" spans="1:10" s="3" customFormat="1" ht="17.25" customHeight="1" x14ac:dyDescent="0.3">
      <c r="A48" s="55"/>
      <c r="B48" s="26"/>
      <c r="C48" s="25"/>
      <c r="D48" s="6">
        <v>2022</v>
      </c>
      <c r="E48" s="21">
        <f t="shared" si="6"/>
        <v>0</v>
      </c>
      <c r="F48" s="21">
        <v>0</v>
      </c>
      <c r="G48" s="21">
        <v>0</v>
      </c>
      <c r="H48" s="21">
        <v>0</v>
      </c>
      <c r="I48" s="21">
        <v>0</v>
      </c>
      <c r="J48"/>
    </row>
    <row r="49" spans="1:10" s="3" customFormat="1" ht="17.25" customHeight="1" x14ac:dyDescent="0.3">
      <c r="A49" s="55"/>
      <c r="B49" s="26"/>
      <c r="C49" s="25"/>
      <c r="D49" s="6">
        <v>2023</v>
      </c>
      <c r="E49" s="21">
        <f>F49+G49+H49+I49</f>
        <v>2880063.04</v>
      </c>
      <c r="F49" s="21">
        <v>0</v>
      </c>
      <c r="G49" s="21">
        <v>2392369.0099999998</v>
      </c>
      <c r="H49" s="21">
        <v>0</v>
      </c>
      <c r="I49" s="21">
        <v>487694.03</v>
      </c>
      <c r="J49"/>
    </row>
    <row r="50" spans="1:10" s="3" customFormat="1" ht="17.25" customHeight="1" x14ac:dyDescent="0.3">
      <c r="A50" s="55"/>
      <c r="B50" s="26"/>
      <c r="C50" s="26"/>
      <c r="D50" s="6">
        <v>2024</v>
      </c>
      <c r="E50" s="21">
        <f t="shared" ref="E50:E52" si="9">F50+G50+H50+I50</f>
        <v>0</v>
      </c>
      <c r="F50" s="21">
        <v>0</v>
      </c>
      <c r="G50" s="21">
        <v>0</v>
      </c>
      <c r="H50" s="21">
        <v>0</v>
      </c>
      <c r="I50" s="21">
        <v>0</v>
      </c>
      <c r="J50"/>
    </row>
    <row r="51" spans="1:10" s="3" customFormat="1" ht="17.25" customHeight="1" x14ac:dyDescent="0.3">
      <c r="A51" s="55"/>
      <c r="B51" s="26"/>
      <c r="C51" s="26"/>
      <c r="D51" s="6">
        <v>2025</v>
      </c>
      <c r="E51" s="21">
        <f t="shared" si="9"/>
        <v>0</v>
      </c>
      <c r="F51" s="21">
        <v>0</v>
      </c>
      <c r="G51" s="21">
        <v>0</v>
      </c>
      <c r="H51" s="21">
        <v>0</v>
      </c>
      <c r="I51" s="21">
        <v>0</v>
      </c>
      <c r="J51"/>
    </row>
    <row r="52" spans="1:10" s="3" customFormat="1" ht="17.25" customHeight="1" x14ac:dyDescent="0.3">
      <c r="A52" s="55"/>
      <c r="B52" s="27"/>
      <c r="C52" s="27"/>
      <c r="D52" s="6">
        <v>2026</v>
      </c>
      <c r="E52" s="21">
        <f t="shared" si="9"/>
        <v>0</v>
      </c>
      <c r="F52" s="21">
        <v>0</v>
      </c>
      <c r="G52" s="21">
        <v>0</v>
      </c>
      <c r="H52" s="21">
        <v>0</v>
      </c>
      <c r="I52" s="21">
        <v>0</v>
      </c>
      <c r="J52"/>
    </row>
    <row r="53" spans="1:10" s="3" customFormat="1" ht="23.1" customHeight="1" x14ac:dyDescent="0.3">
      <c r="A53" s="55"/>
      <c r="B53" s="24" t="s">
        <v>26</v>
      </c>
      <c r="C53" s="24" t="s">
        <v>27</v>
      </c>
      <c r="D53" s="6" t="s">
        <v>8</v>
      </c>
      <c r="E53" s="21">
        <f>F53+G53+H53+I53</f>
        <v>13299255.440000001</v>
      </c>
      <c r="F53" s="21">
        <f>F54+F55+F56+F57+F58</f>
        <v>0</v>
      </c>
      <c r="G53" s="21">
        <f t="shared" ref="G53:I53" si="10">G54+G55+G56+G57+G58</f>
        <v>11570352.23</v>
      </c>
      <c r="H53" s="21">
        <f t="shared" si="10"/>
        <v>0</v>
      </c>
      <c r="I53" s="21">
        <f t="shared" si="10"/>
        <v>1728903.21</v>
      </c>
      <c r="J53"/>
    </row>
    <row r="54" spans="1:10" s="3" customFormat="1" ht="23.1" customHeight="1" x14ac:dyDescent="0.3">
      <c r="A54" s="55"/>
      <c r="B54" s="25"/>
      <c r="C54" s="25"/>
      <c r="D54" s="6">
        <v>2019</v>
      </c>
      <c r="E54" s="21">
        <f t="shared" ref="E54:E58" si="11">F54+G54+H54+I54</f>
        <v>13299255.440000001</v>
      </c>
      <c r="F54" s="21">
        <v>0</v>
      </c>
      <c r="G54" s="22">
        <v>11570352.23</v>
      </c>
      <c r="H54" s="21">
        <v>0</v>
      </c>
      <c r="I54" s="21">
        <v>1728903.21</v>
      </c>
      <c r="J54"/>
    </row>
    <row r="55" spans="1:10" s="3" customFormat="1" ht="23.1" customHeight="1" x14ac:dyDescent="0.3">
      <c r="A55" s="55"/>
      <c r="B55" s="25"/>
      <c r="C55" s="25"/>
      <c r="D55" s="6">
        <v>2020</v>
      </c>
      <c r="E55" s="21">
        <f t="shared" si="11"/>
        <v>0</v>
      </c>
      <c r="F55" s="22">
        <v>0</v>
      </c>
      <c r="G55" s="22">
        <v>0</v>
      </c>
      <c r="H55" s="22">
        <v>0</v>
      </c>
      <c r="I55" s="22">
        <v>0</v>
      </c>
      <c r="J55"/>
    </row>
    <row r="56" spans="1:10" s="3" customFormat="1" ht="23.1" customHeight="1" x14ac:dyDescent="0.3">
      <c r="A56" s="55"/>
      <c r="B56" s="25"/>
      <c r="C56" s="25"/>
      <c r="D56" s="6">
        <v>2021</v>
      </c>
      <c r="E56" s="21">
        <f t="shared" si="11"/>
        <v>0</v>
      </c>
      <c r="F56" s="22">
        <v>0</v>
      </c>
      <c r="G56" s="22">
        <v>0</v>
      </c>
      <c r="H56" s="22">
        <v>0</v>
      </c>
      <c r="I56" s="22">
        <v>0</v>
      </c>
      <c r="J56"/>
    </row>
    <row r="57" spans="1:10" s="3" customFormat="1" ht="23.1" customHeight="1" x14ac:dyDescent="0.3">
      <c r="A57" s="55"/>
      <c r="B57" s="25"/>
      <c r="C57" s="25"/>
      <c r="D57" s="6">
        <v>2022</v>
      </c>
      <c r="E57" s="21">
        <f t="shared" si="11"/>
        <v>0</v>
      </c>
      <c r="F57" s="21">
        <v>0</v>
      </c>
      <c r="G57" s="22">
        <v>0</v>
      </c>
      <c r="H57" s="21">
        <v>0</v>
      </c>
      <c r="I57" s="21">
        <v>0</v>
      </c>
      <c r="J57"/>
    </row>
    <row r="58" spans="1:10" s="3" customFormat="1" ht="23.1" customHeight="1" x14ac:dyDescent="0.3">
      <c r="A58" s="55"/>
      <c r="B58" s="25"/>
      <c r="C58" s="26"/>
      <c r="D58" s="6">
        <v>2023</v>
      </c>
      <c r="E58" s="21">
        <f t="shared" si="11"/>
        <v>0</v>
      </c>
      <c r="F58" s="21">
        <v>0</v>
      </c>
      <c r="G58" s="22">
        <v>0</v>
      </c>
      <c r="H58" s="21">
        <v>0</v>
      </c>
      <c r="I58" s="21">
        <v>0</v>
      </c>
      <c r="J58"/>
    </row>
    <row r="59" spans="1:10" s="3" customFormat="1" ht="24.9" customHeight="1" x14ac:dyDescent="0.3">
      <c r="A59" s="55"/>
      <c r="B59" s="24" t="s">
        <v>28</v>
      </c>
      <c r="C59" s="65" t="s">
        <v>33</v>
      </c>
      <c r="D59" s="6" t="s">
        <v>8</v>
      </c>
      <c r="E59" s="21">
        <f>F59+G59+H59+I59</f>
        <v>17115288.399999999</v>
      </c>
      <c r="F59" s="21">
        <f>F60+F61+F62+F63+F64</f>
        <v>16365204.940000001</v>
      </c>
      <c r="G59" s="21">
        <f t="shared" ref="G59:I59" si="12">G60+G61+G62+G63+G64</f>
        <v>681895.06</v>
      </c>
      <c r="H59" s="21">
        <f t="shared" si="12"/>
        <v>0</v>
      </c>
      <c r="I59" s="21">
        <f t="shared" si="12"/>
        <v>68188.399999999994</v>
      </c>
      <c r="J59"/>
    </row>
    <row r="60" spans="1:10" s="3" customFormat="1" ht="24.9" customHeight="1" x14ac:dyDescent="0.3">
      <c r="A60" s="55"/>
      <c r="B60" s="25"/>
      <c r="C60" s="66"/>
      <c r="D60" s="6">
        <v>2019</v>
      </c>
      <c r="E60" s="21">
        <f t="shared" ref="E60:E64" si="13">F60+G60+H60+I60</f>
        <v>0</v>
      </c>
      <c r="F60" s="21">
        <v>0</v>
      </c>
      <c r="G60" s="22">
        <v>0</v>
      </c>
      <c r="H60" s="21">
        <v>0</v>
      </c>
      <c r="I60" s="21">
        <v>0</v>
      </c>
      <c r="J60"/>
    </row>
    <row r="61" spans="1:10" s="3" customFormat="1" ht="24.9" customHeight="1" x14ac:dyDescent="0.3">
      <c r="A61" s="55"/>
      <c r="B61" s="25"/>
      <c r="C61" s="66"/>
      <c r="D61" s="6">
        <v>2020</v>
      </c>
      <c r="E61" s="21">
        <f t="shared" si="13"/>
        <v>0</v>
      </c>
      <c r="F61" s="21">
        <v>0</v>
      </c>
      <c r="G61" s="22">
        <v>0</v>
      </c>
      <c r="H61" s="21">
        <v>0</v>
      </c>
      <c r="I61" s="21">
        <v>0</v>
      </c>
      <c r="J61"/>
    </row>
    <row r="62" spans="1:10" s="3" customFormat="1" ht="24.9" customHeight="1" x14ac:dyDescent="0.3">
      <c r="A62" s="55"/>
      <c r="B62" s="25"/>
      <c r="C62" s="66"/>
      <c r="D62" s="6">
        <v>2021</v>
      </c>
      <c r="E62" s="21">
        <f t="shared" si="13"/>
        <v>4640588.4000000004</v>
      </c>
      <c r="F62" s="21">
        <v>4437204.9400000004</v>
      </c>
      <c r="G62" s="22">
        <v>184895.06</v>
      </c>
      <c r="H62" s="21">
        <v>0</v>
      </c>
      <c r="I62" s="21">
        <v>18488.400000000001</v>
      </c>
      <c r="J62"/>
    </row>
    <row r="63" spans="1:10" s="3" customFormat="1" ht="24.9" customHeight="1" x14ac:dyDescent="0.3">
      <c r="A63" s="55"/>
      <c r="B63" s="25"/>
      <c r="C63" s="66"/>
      <c r="D63" s="6">
        <v>2022</v>
      </c>
      <c r="E63" s="21">
        <f t="shared" si="13"/>
        <v>12474700</v>
      </c>
      <c r="F63" s="21">
        <v>11928000</v>
      </c>
      <c r="G63" s="22">
        <v>497000</v>
      </c>
      <c r="H63" s="21">
        <v>0</v>
      </c>
      <c r="I63" s="21">
        <v>49700</v>
      </c>
      <c r="J63"/>
    </row>
    <row r="64" spans="1:10" s="3" customFormat="1" ht="24.9" customHeight="1" x14ac:dyDescent="0.3">
      <c r="A64" s="55"/>
      <c r="B64" s="25"/>
      <c r="C64" s="66"/>
      <c r="D64" s="6">
        <v>2023</v>
      </c>
      <c r="E64" s="21">
        <f t="shared" si="13"/>
        <v>0</v>
      </c>
      <c r="F64" s="21">
        <v>0</v>
      </c>
      <c r="G64" s="22">
        <v>0</v>
      </c>
      <c r="H64" s="21">
        <v>0</v>
      </c>
      <c r="I64" s="21">
        <v>0</v>
      </c>
      <c r="J64"/>
    </row>
    <row r="65" spans="1:10" s="3" customFormat="1" ht="35.1" customHeight="1" x14ac:dyDescent="0.3">
      <c r="A65" s="55"/>
      <c r="B65" s="24" t="s">
        <v>30</v>
      </c>
      <c r="C65" s="24" t="s">
        <v>32</v>
      </c>
      <c r="D65" s="6" t="s">
        <v>8</v>
      </c>
      <c r="E65" s="21">
        <f>F65+G65+H65+I65</f>
        <v>0</v>
      </c>
      <c r="F65" s="21">
        <f>F66+F67+F68+F69+F70</f>
        <v>0</v>
      </c>
      <c r="G65" s="21">
        <f t="shared" ref="G65:I65" si="14">G66+G67+G68+G69+G70</f>
        <v>0</v>
      </c>
      <c r="H65" s="21">
        <f t="shared" si="14"/>
        <v>0</v>
      </c>
      <c r="I65" s="21">
        <f t="shared" si="14"/>
        <v>0</v>
      </c>
      <c r="J65"/>
    </row>
    <row r="66" spans="1:10" s="3" customFormat="1" ht="35.1" customHeight="1" x14ac:dyDescent="0.3">
      <c r="A66" s="55"/>
      <c r="B66" s="26"/>
      <c r="C66" s="25"/>
      <c r="D66" s="6">
        <v>2019</v>
      </c>
      <c r="E66" s="21">
        <f t="shared" ref="E66:E70" si="15">F66+G66+H66+I66</f>
        <v>0</v>
      </c>
      <c r="F66" s="21">
        <v>0</v>
      </c>
      <c r="G66" s="22">
        <v>0</v>
      </c>
      <c r="H66" s="21">
        <v>0</v>
      </c>
      <c r="I66" s="21">
        <v>0</v>
      </c>
      <c r="J66"/>
    </row>
    <row r="67" spans="1:10" s="3" customFormat="1" ht="35.1" customHeight="1" x14ac:dyDescent="0.3">
      <c r="A67" s="55"/>
      <c r="B67" s="26"/>
      <c r="C67" s="25"/>
      <c r="D67" s="6">
        <v>2020</v>
      </c>
      <c r="E67" s="21">
        <f t="shared" si="15"/>
        <v>0</v>
      </c>
      <c r="F67" s="21">
        <v>0</v>
      </c>
      <c r="G67" s="22">
        <v>0</v>
      </c>
      <c r="H67" s="21">
        <v>0</v>
      </c>
      <c r="I67" s="21">
        <v>0</v>
      </c>
      <c r="J67"/>
    </row>
    <row r="68" spans="1:10" s="3" customFormat="1" ht="35.1" customHeight="1" x14ac:dyDescent="0.3">
      <c r="A68" s="55"/>
      <c r="B68" s="26"/>
      <c r="C68" s="25"/>
      <c r="D68" s="6">
        <v>2021</v>
      </c>
      <c r="E68" s="21">
        <f t="shared" si="15"/>
        <v>0</v>
      </c>
      <c r="F68" s="21">
        <v>0</v>
      </c>
      <c r="G68" s="22">
        <v>0</v>
      </c>
      <c r="H68" s="21">
        <v>0</v>
      </c>
      <c r="I68" s="21">
        <v>0</v>
      </c>
      <c r="J68"/>
    </row>
    <row r="69" spans="1:10" s="3" customFormat="1" ht="35.1" customHeight="1" x14ac:dyDescent="0.3">
      <c r="A69" s="55"/>
      <c r="B69" s="26"/>
      <c r="C69" s="25"/>
      <c r="D69" s="6">
        <v>2022</v>
      </c>
      <c r="E69" s="21">
        <f t="shared" si="15"/>
        <v>0</v>
      </c>
      <c r="F69" s="21">
        <v>0</v>
      </c>
      <c r="G69" s="22">
        <v>0</v>
      </c>
      <c r="H69" s="21">
        <v>0</v>
      </c>
      <c r="I69" s="21">
        <v>0</v>
      </c>
      <c r="J69"/>
    </row>
    <row r="70" spans="1:10" s="3" customFormat="1" ht="35.1" customHeight="1" x14ac:dyDescent="0.3">
      <c r="A70" s="55"/>
      <c r="B70" s="26"/>
      <c r="C70" s="25"/>
      <c r="D70" s="6">
        <v>2023</v>
      </c>
      <c r="E70" s="21">
        <f t="shared" si="15"/>
        <v>0</v>
      </c>
      <c r="F70" s="21">
        <v>0</v>
      </c>
      <c r="G70" s="22">
        <v>0</v>
      </c>
      <c r="H70" s="21">
        <v>0</v>
      </c>
      <c r="I70" s="21">
        <v>0</v>
      </c>
      <c r="J70"/>
    </row>
    <row r="71" spans="1:10" s="3" customFormat="1" ht="17.25" customHeight="1" x14ac:dyDescent="0.3">
      <c r="A71" s="45" t="s">
        <v>38</v>
      </c>
      <c r="B71" s="46"/>
      <c r="C71" s="47"/>
      <c r="D71" s="6" t="s">
        <v>8</v>
      </c>
      <c r="E71" s="21">
        <f>F71+G71+H71+I71</f>
        <v>106272705.30999999</v>
      </c>
      <c r="F71" s="21">
        <f>F72+F73+F74+F75+F76+F77+F79</f>
        <v>16365204.940000001</v>
      </c>
      <c r="G71" s="21">
        <f>G72+G73+G74+G75+G76+G77+G79</f>
        <v>78900547.289999992</v>
      </c>
      <c r="H71" s="21">
        <f t="shared" ref="H71" si="16">H72+H73+H74+H75+H76+H77+H79</f>
        <v>0</v>
      </c>
      <c r="I71" s="21">
        <f>I72+I73+I74+I75+I76+I77+I79</f>
        <v>11006953.079999998</v>
      </c>
      <c r="J71"/>
    </row>
    <row r="72" spans="1:10" s="3" customFormat="1" ht="17.25" customHeight="1" x14ac:dyDescent="0.3">
      <c r="A72" s="48"/>
      <c r="B72" s="49"/>
      <c r="C72" s="50"/>
      <c r="D72" s="6">
        <v>2019</v>
      </c>
      <c r="E72" s="21">
        <f t="shared" ref="E72:E79" si="17">F72+G72+H72+I72</f>
        <v>13299255.440000001</v>
      </c>
      <c r="F72" s="21">
        <f>F27+F21</f>
        <v>0</v>
      </c>
      <c r="G72" s="22">
        <f>G66+G54+G27+G21</f>
        <v>11570352.23</v>
      </c>
      <c r="H72" s="21">
        <f>H66+H54+H27+H21</f>
        <v>0</v>
      </c>
      <c r="I72" s="21">
        <f>I66+I54+I27+I21</f>
        <v>1728903.21</v>
      </c>
      <c r="J72"/>
    </row>
    <row r="73" spans="1:10" s="3" customFormat="1" ht="17.25" customHeight="1" x14ac:dyDescent="0.3">
      <c r="A73" s="48"/>
      <c r="B73" s="49"/>
      <c r="C73" s="50"/>
      <c r="D73" s="6">
        <v>2020</v>
      </c>
      <c r="E73" s="21">
        <f t="shared" si="17"/>
        <v>0</v>
      </c>
      <c r="F73" s="21">
        <f>F28+F22+F55</f>
        <v>0</v>
      </c>
      <c r="G73" s="22">
        <f>G67+G55+G28+G22</f>
        <v>0</v>
      </c>
      <c r="H73" s="21">
        <v>0</v>
      </c>
      <c r="I73" s="21">
        <f>I67+I55+I28+I22</f>
        <v>0</v>
      </c>
      <c r="J73"/>
    </row>
    <row r="74" spans="1:10" s="3" customFormat="1" ht="17.25" customHeight="1" x14ac:dyDescent="0.3">
      <c r="A74" s="48"/>
      <c r="B74" s="49"/>
      <c r="C74" s="50"/>
      <c r="D74" s="6">
        <v>2021</v>
      </c>
      <c r="E74" s="21">
        <f t="shared" si="17"/>
        <v>41175988.399999999</v>
      </c>
      <c r="F74" s="21">
        <f t="shared" ref="F74:I76" si="18">F68+F62+F56+F29+F23</f>
        <v>4437204.9400000004</v>
      </c>
      <c r="G74" s="22">
        <f t="shared" si="18"/>
        <v>32872595.059999999</v>
      </c>
      <c r="H74" s="21">
        <f t="shared" si="18"/>
        <v>0</v>
      </c>
      <c r="I74" s="21">
        <f t="shared" si="18"/>
        <v>3866188.4</v>
      </c>
      <c r="J74"/>
    </row>
    <row r="75" spans="1:10" s="3" customFormat="1" ht="17.25" customHeight="1" x14ac:dyDescent="0.3">
      <c r="A75" s="48"/>
      <c r="B75" s="49"/>
      <c r="C75" s="50"/>
      <c r="D75" s="6">
        <v>2022</v>
      </c>
      <c r="E75" s="21">
        <f>F75+G75+H75+I75</f>
        <v>12474700</v>
      </c>
      <c r="F75" s="21">
        <f t="shared" si="18"/>
        <v>11928000</v>
      </c>
      <c r="G75" s="22">
        <f t="shared" si="18"/>
        <v>497000</v>
      </c>
      <c r="H75" s="21">
        <f t="shared" si="18"/>
        <v>0</v>
      </c>
      <c r="I75" s="21">
        <f t="shared" si="18"/>
        <v>49700</v>
      </c>
      <c r="J75"/>
    </row>
    <row r="76" spans="1:10" s="3" customFormat="1" ht="17.25" customHeight="1" x14ac:dyDescent="0.3">
      <c r="A76" s="48"/>
      <c r="B76" s="49"/>
      <c r="C76" s="50"/>
      <c r="D76" s="6">
        <v>2023</v>
      </c>
      <c r="E76" s="21">
        <f t="shared" si="17"/>
        <v>35504188.019999996</v>
      </c>
      <c r="F76" s="21">
        <f t="shared" si="18"/>
        <v>0</v>
      </c>
      <c r="G76" s="22">
        <f t="shared" si="18"/>
        <v>30562100</v>
      </c>
      <c r="H76" s="21">
        <f t="shared" si="18"/>
        <v>0</v>
      </c>
      <c r="I76" s="21">
        <f t="shared" si="18"/>
        <v>4942088.0199999996</v>
      </c>
      <c r="J76"/>
    </row>
    <row r="77" spans="1:10" s="3" customFormat="1" ht="17.25" customHeight="1" x14ac:dyDescent="0.3">
      <c r="A77" s="48"/>
      <c r="B77" s="49"/>
      <c r="C77" s="50"/>
      <c r="D77" s="6">
        <v>2024</v>
      </c>
      <c r="E77" s="21">
        <f t="shared" si="17"/>
        <v>3818573.45</v>
      </c>
      <c r="F77" s="21">
        <f>F32</f>
        <v>0</v>
      </c>
      <c r="G77" s="21">
        <f>G32</f>
        <v>3398500</v>
      </c>
      <c r="H77" s="21">
        <f>H32</f>
        <v>0</v>
      </c>
      <c r="I77" s="21">
        <f>I32</f>
        <v>420073.45</v>
      </c>
      <c r="J77" s="10"/>
    </row>
    <row r="78" spans="1:10" s="3" customFormat="1" ht="17.25" customHeight="1" x14ac:dyDescent="0.3">
      <c r="A78" s="48"/>
      <c r="B78" s="49"/>
      <c r="C78" s="50"/>
      <c r="D78" s="6">
        <v>2025</v>
      </c>
      <c r="E78" s="21">
        <f t="shared" ref="E78" si="19">F78+G78+H78+I78</f>
        <v>0</v>
      </c>
      <c r="F78" s="21">
        <v>0</v>
      </c>
      <c r="G78" s="22">
        <v>0</v>
      </c>
      <c r="H78" s="21">
        <v>0</v>
      </c>
      <c r="I78" s="21">
        <v>0</v>
      </c>
      <c r="J78" s="10"/>
    </row>
    <row r="79" spans="1:10" s="3" customFormat="1" ht="17.25" customHeight="1" x14ac:dyDescent="0.3">
      <c r="A79" s="51"/>
      <c r="B79" s="52"/>
      <c r="C79" s="53"/>
      <c r="D79" s="6">
        <v>2026</v>
      </c>
      <c r="E79" s="21">
        <f t="shared" si="17"/>
        <v>0</v>
      </c>
      <c r="F79" s="21">
        <v>0</v>
      </c>
      <c r="G79" s="22">
        <v>0</v>
      </c>
      <c r="H79" s="21">
        <v>0</v>
      </c>
      <c r="I79" s="21">
        <v>0</v>
      </c>
      <c r="J79" s="10"/>
    </row>
    <row r="80" spans="1:10" s="3" customFormat="1" ht="17.25" customHeight="1" x14ac:dyDescent="0.3">
      <c r="A80" s="56" t="s">
        <v>29</v>
      </c>
      <c r="B80" s="57"/>
      <c r="C80" s="58"/>
      <c r="D80" s="6" t="s">
        <v>8</v>
      </c>
      <c r="E80" s="21">
        <f>F80+G80+H80+I80</f>
        <v>106272705.30999999</v>
      </c>
      <c r="F80" s="21">
        <f>F81+F82+F83+F84+F85+F86+F88</f>
        <v>16365204.940000001</v>
      </c>
      <c r="G80" s="21">
        <f t="shared" ref="G80:I80" si="20">G81+G82+G83+G84+G85+G86</f>
        <v>78900547.289999992</v>
      </c>
      <c r="H80" s="21">
        <f t="shared" si="20"/>
        <v>0</v>
      </c>
      <c r="I80" s="21">
        <f t="shared" si="20"/>
        <v>11006953.079999998</v>
      </c>
      <c r="J80" s="10"/>
    </row>
    <row r="81" spans="1:10" s="3" customFormat="1" ht="17.25" customHeight="1" x14ac:dyDescent="0.3">
      <c r="A81" s="59"/>
      <c r="B81" s="60"/>
      <c r="C81" s="61"/>
      <c r="D81" s="6">
        <v>2019</v>
      </c>
      <c r="E81" s="21">
        <f t="shared" ref="E81:E86" si="21">F81+G81+H81+I81</f>
        <v>13299255.440000001</v>
      </c>
      <c r="F81" s="21">
        <f t="shared" ref="F81:I83" si="22">F21+F27+F54+F60</f>
        <v>0</v>
      </c>
      <c r="G81" s="22">
        <f t="shared" si="22"/>
        <v>11570352.23</v>
      </c>
      <c r="H81" s="21">
        <f t="shared" si="22"/>
        <v>0</v>
      </c>
      <c r="I81" s="21">
        <f t="shared" si="22"/>
        <v>1728903.21</v>
      </c>
      <c r="J81" s="10"/>
    </row>
    <row r="82" spans="1:10" s="3" customFormat="1" ht="17.25" customHeight="1" x14ac:dyDescent="0.3">
      <c r="A82" s="59"/>
      <c r="B82" s="60"/>
      <c r="C82" s="61"/>
      <c r="D82" s="6">
        <v>2020</v>
      </c>
      <c r="E82" s="21">
        <f t="shared" si="21"/>
        <v>0</v>
      </c>
      <c r="F82" s="21">
        <f t="shared" si="22"/>
        <v>0</v>
      </c>
      <c r="G82" s="22">
        <f t="shared" si="22"/>
        <v>0</v>
      </c>
      <c r="H82" s="21">
        <f t="shared" si="22"/>
        <v>0</v>
      </c>
      <c r="I82" s="21">
        <f t="shared" si="22"/>
        <v>0</v>
      </c>
      <c r="J82" s="10"/>
    </row>
    <row r="83" spans="1:10" s="3" customFormat="1" ht="17.25" customHeight="1" x14ac:dyDescent="0.3">
      <c r="A83" s="59"/>
      <c r="B83" s="60"/>
      <c r="C83" s="61"/>
      <c r="D83" s="6">
        <v>2021</v>
      </c>
      <c r="E83" s="21">
        <f t="shared" si="21"/>
        <v>41175988.399999999</v>
      </c>
      <c r="F83" s="21">
        <f t="shared" si="22"/>
        <v>4437204.9400000004</v>
      </c>
      <c r="G83" s="22">
        <f t="shared" si="22"/>
        <v>32872595.059999999</v>
      </c>
      <c r="H83" s="21">
        <f t="shared" si="22"/>
        <v>0</v>
      </c>
      <c r="I83" s="21">
        <f t="shared" si="22"/>
        <v>3866188.4</v>
      </c>
      <c r="J83" s="10"/>
    </row>
    <row r="84" spans="1:10" s="3" customFormat="1" ht="17.25" customHeight="1" x14ac:dyDescent="0.3">
      <c r="A84" s="59"/>
      <c r="B84" s="60"/>
      <c r="C84" s="61"/>
      <c r="D84" s="6">
        <v>2022</v>
      </c>
      <c r="E84" s="21">
        <f t="shared" si="21"/>
        <v>12474700</v>
      </c>
      <c r="F84" s="22">
        <f>F75</f>
        <v>11928000</v>
      </c>
      <c r="G84" s="22">
        <f>G75</f>
        <v>497000</v>
      </c>
      <c r="H84" s="22">
        <f t="shared" ref="H84:I84" si="23">H75</f>
        <v>0</v>
      </c>
      <c r="I84" s="22">
        <f t="shared" si="23"/>
        <v>49700</v>
      </c>
      <c r="J84" s="10"/>
    </row>
    <row r="85" spans="1:10" s="3" customFormat="1" ht="17.25" customHeight="1" x14ac:dyDescent="0.3">
      <c r="A85" s="59"/>
      <c r="B85" s="60"/>
      <c r="C85" s="61"/>
      <c r="D85" s="6">
        <v>2023</v>
      </c>
      <c r="E85" s="21">
        <f t="shared" si="21"/>
        <v>35504188.019999996</v>
      </c>
      <c r="F85" s="21">
        <f>F64+F58+F31+F25</f>
        <v>0</v>
      </c>
      <c r="G85" s="22">
        <f>G64+G58+G31+G25</f>
        <v>30562100</v>
      </c>
      <c r="H85" s="21">
        <f>H64+H58+H31+H25</f>
        <v>0</v>
      </c>
      <c r="I85" s="21">
        <f>I64+I58+I31+I25</f>
        <v>4942088.0199999996</v>
      </c>
      <c r="J85" s="10"/>
    </row>
    <row r="86" spans="1:10" s="3" customFormat="1" ht="17.25" customHeight="1" x14ac:dyDescent="0.3">
      <c r="A86" s="59"/>
      <c r="B86" s="60"/>
      <c r="C86" s="61"/>
      <c r="D86" s="6">
        <v>2024</v>
      </c>
      <c r="E86" s="21">
        <f t="shared" si="21"/>
        <v>3818573.45</v>
      </c>
      <c r="F86" s="21">
        <f>F32</f>
        <v>0</v>
      </c>
      <c r="G86" s="21">
        <f>G32</f>
        <v>3398500</v>
      </c>
      <c r="H86" s="21">
        <f>H32</f>
        <v>0</v>
      </c>
      <c r="I86" s="21">
        <f>I32</f>
        <v>420073.45</v>
      </c>
      <c r="J86" s="10"/>
    </row>
    <row r="87" spans="1:10" s="3" customFormat="1" ht="17.25" customHeight="1" x14ac:dyDescent="0.3">
      <c r="A87" s="59"/>
      <c r="B87" s="60"/>
      <c r="C87" s="61"/>
      <c r="D87" s="6">
        <v>2025</v>
      </c>
      <c r="E87" s="21">
        <f>F87+G87+H87+I87</f>
        <v>0</v>
      </c>
      <c r="F87" s="21">
        <v>0</v>
      </c>
      <c r="G87" s="22">
        <v>0</v>
      </c>
      <c r="H87" s="21">
        <v>0</v>
      </c>
      <c r="I87" s="21">
        <v>0</v>
      </c>
      <c r="J87" s="10"/>
    </row>
    <row r="88" spans="1:10" s="3" customFormat="1" ht="17.25" customHeight="1" x14ac:dyDescent="0.3">
      <c r="A88" s="62"/>
      <c r="B88" s="63"/>
      <c r="C88" s="64"/>
      <c r="D88" s="6">
        <v>2026</v>
      </c>
      <c r="E88" s="21">
        <f>F88+G88+H88+I88</f>
        <v>0</v>
      </c>
      <c r="F88" s="21">
        <v>0</v>
      </c>
      <c r="G88" s="22">
        <v>0</v>
      </c>
      <c r="H88" s="21">
        <v>0</v>
      </c>
      <c r="I88" s="21">
        <v>0</v>
      </c>
      <c r="J88" s="10"/>
    </row>
    <row r="89" spans="1:10" s="3" customFormat="1" ht="17.25" customHeight="1" x14ac:dyDescent="0.3">
      <c r="A89" s="45" t="s">
        <v>37</v>
      </c>
      <c r="B89" s="46"/>
      <c r="C89" s="47"/>
      <c r="D89" s="23" t="s">
        <v>8</v>
      </c>
      <c r="E89" s="21">
        <f>F89+G89+H89+I89</f>
        <v>106272705.30999999</v>
      </c>
      <c r="F89" s="21">
        <f>F90+F91+F92+F93+F94+F95+F97</f>
        <v>16365204.940000001</v>
      </c>
      <c r="G89" s="21">
        <f t="shared" ref="G89:I89" si="24">G90+G91+G92+G93+G94+G95+G97</f>
        <v>78900547.289999992</v>
      </c>
      <c r="H89" s="21">
        <f t="shared" si="24"/>
        <v>0</v>
      </c>
      <c r="I89" s="21">
        <f t="shared" si="24"/>
        <v>11006953.079999998</v>
      </c>
      <c r="J89" s="10"/>
    </row>
    <row r="90" spans="1:10" s="3" customFormat="1" ht="17.25" customHeight="1" x14ac:dyDescent="0.3">
      <c r="A90" s="48"/>
      <c r="B90" s="49"/>
      <c r="C90" s="50"/>
      <c r="D90" s="23">
        <v>2019</v>
      </c>
      <c r="E90" s="21">
        <f t="shared" ref="E90:E97" si="25">F90+G90+H90+I90</f>
        <v>13299255.440000001</v>
      </c>
      <c r="F90" s="21">
        <f t="shared" ref="F90:F95" si="26">F81</f>
        <v>0</v>
      </c>
      <c r="G90" s="21">
        <f t="shared" ref="G90:I90" si="27">G81</f>
        <v>11570352.23</v>
      </c>
      <c r="H90" s="21">
        <f t="shared" si="27"/>
        <v>0</v>
      </c>
      <c r="I90" s="21">
        <f t="shared" si="27"/>
        <v>1728903.21</v>
      </c>
      <c r="J90" s="10"/>
    </row>
    <row r="91" spans="1:10" s="3" customFormat="1" ht="17.25" customHeight="1" x14ac:dyDescent="0.3">
      <c r="A91" s="48"/>
      <c r="B91" s="49"/>
      <c r="C91" s="50"/>
      <c r="D91" s="23">
        <v>2020</v>
      </c>
      <c r="E91" s="21">
        <f t="shared" si="25"/>
        <v>0</v>
      </c>
      <c r="F91" s="21">
        <f t="shared" si="26"/>
        <v>0</v>
      </c>
      <c r="G91" s="21">
        <f t="shared" ref="G91:I91" si="28">G82</f>
        <v>0</v>
      </c>
      <c r="H91" s="21">
        <f t="shared" si="28"/>
        <v>0</v>
      </c>
      <c r="I91" s="21">
        <f t="shared" si="28"/>
        <v>0</v>
      </c>
      <c r="J91" s="10"/>
    </row>
    <row r="92" spans="1:10" s="3" customFormat="1" ht="17.25" customHeight="1" x14ac:dyDescent="0.3">
      <c r="A92" s="48"/>
      <c r="B92" s="49"/>
      <c r="C92" s="50"/>
      <c r="D92" s="23">
        <v>2021</v>
      </c>
      <c r="E92" s="21">
        <f t="shared" si="25"/>
        <v>41175988.399999999</v>
      </c>
      <c r="F92" s="21">
        <f t="shared" si="26"/>
        <v>4437204.9400000004</v>
      </c>
      <c r="G92" s="21">
        <f t="shared" ref="G92:I92" si="29">G83</f>
        <v>32872595.059999999</v>
      </c>
      <c r="H92" s="21">
        <f t="shared" si="29"/>
        <v>0</v>
      </c>
      <c r="I92" s="21">
        <f t="shared" si="29"/>
        <v>3866188.4</v>
      </c>
      <c r="J92" s="10"/>
    </row>
    <row r="93" spans="1:10" s="3" customFormat="1" ht="17.25" customHeight="1" x14ac:dyDescent="0.3">
      <c r="A93" s="48"/>
      <c r="B93" s="49"/>
      <c r="C93" s="50"/>
      <c r="D93" s="23">
        <v>2022</v>
      </c>
      <c r="E93" s="21">
        <f t="shared" si="25"/>
        <v>12474700</v>
      </c>
      <c r="F93" s="21">
        <f t="shared" si="26"/>
        <v>11928000</v>
      </c>
      <c r="G93" s="21">
        <f t="shared" ref="G93:I93" si="30">G84</f>
        <v>497000</v>
      </c>
      <c r="H93" s="21">
        <f t="shared" si="30"/>
        <v>0</v>
      </c>
      <c r="I93" s="21">
        <f t="shared" si="30"/>
        <v>49700</v>
      </c>
      <c r="J93" s="10"/>
    </row>
    <row r="94" spans="1:10" s="3" customFormat="1" ht="17.25" customHeight="1" x14ac:dyDescent="0.3">
      <c r="A94" s="48"/>
      <c r="B94" s="49"/>
      <c r="C94" s="50"/>
      <c r="D94" s="23">
        <v>2023</v>
      </c>
      <c r="E94" s="21">
        <f t="shared" si="25"/>
        <v>35504188.019999996</v>
      </c>
      <c r="F94" s="21">
        <f t="shared" si="26"/>
        <v>0</v>
      </c>
      <c r="G94" s="21">
        <f t="shared" ref="G94:I94" si="31">G85</f>
        <v>30562100</v>
      </c>
      <c r="H94" s="21">
        <f t="shared" si="31"/>
        <v>0</v>
      </c>
      <c r="I94" s="21">
        <f t="shared" si="31"/>
        <v>4942088.0199999996</v>
      </c>
      <c r="J94" s="10"/>
    </row>
    <row r="95" spans="1:10" s="3" customFormat="1" ht="17.25" customHeight="1" x14ac:dyDescent="0.3">
      <c r="A95" s="48"/>
      <c r="B95" s="49"/>
      <c r="C95" s="50"/>
      <c r="D95" s="23">
        <v>2024</v>
      </c>
      <c r="E95" s="21">
        <f t="shared" si="25"/>
        <v>3818573.45</v>
      </c>
      <c r="F95" s="21">
        <f t="shared" si="26"/>
        <v>0</v>
      </c>
      <c r="G95" s="21">
        <f t="shared" ref="G95:I95" si="32">G86</f>
        <v>3398500</v>
      </c>
      <c r="H95" s="21">
        <f t="shared" si="32"/>
        <v>0</v>
      </c>
      <c r="I95" s="21">
        <f t="shared" si="32"/>
        <v>420073.45</v>
      </c>
      <c r="J95" s="10"/>
    </row>
    <row r="96" spans="1:10" s="3" customFormat="1" ht="17.25" customHeight="1" x14ac:dyDescent="0.3">
      <c r="A96" s="48"/>
      <c r="B96" s="49"/>
      <c r="C96" s="50"/>
      <c r="D96" s="6">
        <v>2025</v>
      </c>
      <c r="E96" s="21">
        <f t="shared" ref="E96" si="33">F96+G96+H96+I96</f>
        <v>0</v>
      </c>
      <c r="F96" s="21">
        <v>0</v>
      </c>
      <c r="G96" s="22">
        <v>0</v>
      </c>
      <c r="H96" s="21">
        <v>0</v>
      </c>
      <c r="I96" s="21">
        <v>0</v>
      </c>
      <c r="J96" s="10"/>
    </row>
    <row r="97" spans="1:10" s="3" customFormat="1" ht="17.25" customHeight="1" x14ac:dyDescent="0.3">
      <c r="A97" s="51"/>
      <c r="B97" s="52"/>
      <c r="C97" s="53"/>
      <c r="D97" s="6">
        <v>2026</v>
      </c>
      <c r="E97" s="21">
        <f t="shared" si="25"/>
        <v>0</v>
      </c>
      <c r="F97" s="21">
        <v>0</v>
      </c>
      <c r="G97" s="22">
        <v>0</v>
      </c>
      <c r="H97" s="21">
        <v>0</v>
      </c>
      <c r="I97" s="21">
        <v>0</v>
      </c>
      <c r="J97" s="20" t="s">
        <v>5</v>
      </c>
    </row>
    <row r="98" spans="1:10" s="3" customFormat="1" ht="30" customHeight="1" x14ac:dyDescent="0.3">
      <c r="A98" s="11"/>
      <c r="B98" s="11"/>
      <c r="C98" s="11"/>
      <c r="D98" s="12"/>
      <c r="E98" s="12"/>
      <c r="F98" s="13"/>
      <c r="G98" s="19"/>
      <c r="H98" s="13"/>
      <c r="I98" s="13"/>
      <c r="J98" s="10"/>
    </row>
    <row r="99" spans="1:10" ht="36" customHeight="1" x14ac:dyDescent="0.4">
      <c r="A99" s="34" t="s">
        <v>20</v>
      </c>
      <c r="B99" s="35"/>
      <c r="C99" s="36"/>
      <c r="D99" s="2"/>
      <c r="E99" s="2"/>
      <c r="F99" s="42" t="s">
        <v>21</v>
      </c>
      <c r="G99" s="43"/>
      <c r="H99" s="43"/>
      <c r="I99" s="43"/>
      <c r="J99" s="4"/>
    </row>
    <row r="100" spans="1:10" ht="17.399999999999999" x14ac:dyDescent="0.3">
      <c r="A100" s="28"/>
      <c r="B100" s="28"/>
      <c r="C100" s="28"/>
      <c r="F100" s="28"/>
      <c r="G100" s="28"/>
      <c r="H100" s="15"/>
    </row>
  </sheetData>
  <mergeCells count="30">
    <mergeCell ref="G5:I5"/>
    <mergeCell ref="F6:I6"/>
    <mergeCell ref="F7:I7"/>
    <mergeCell ref="A99:C99"/>
    <mergeCell ref="A13:I13"/>
    <mergeCell ref="A14:I14"/>
    <mergeCell ref="G9:I9"/>
    <mergeCell ref="F11:I11"/>
    <mergeCell ref="D10:I10"/>
    <mergeCell ref="A15:I15"/>
    <mergeCell ref="F99:I99"/>
    <mergeCell ref="C20:C25"/>
    <mergeCell ref="A89:C97"/>
    <mergeCell ref="C65:C70"/>
    <mergeCell ref="B65:B70"/>
    <mergeCell ref="A20:A70"/>
    <mergeCell ref="C44:C52"/>
    <mergeCell ref="A100:C100"/>
    <mergeCell ref="F100:G100"/>
    <mergeCell ref="B19:I19"/>
    <mergeCell ref="B20:B25"/>
    <mergeCell ref="A71:C79"/>
    <mergeCell ref="A80:C88"/>
    <mergeCell ref="C53:C58"/>
    <mergeCell ref="B53:B58"/>
    <mergeCell ref="C59:C64"/>
    <mergeCell ref="B59:B64"/>
    <mergeCell ref="C26:C34"/>
    <mergeCell ref="B26:B52"/>
    <mergeCell ref="C35:C43"/>
  </mergeCells>
  <pageMargins left="0.59055118110236227" right="0.19685039370078741" top="0.19685039370078741" bottom="0.19685039370078741" header="0.51181102362204722" footer="0.43307086614173229"/>
  <pageSetup paperSize="9" scale="83" orientation="landscape" r:id="rId1"/>
  <rowBreaks count="3" manualBreakCount="3">
    <brk id="34" max="8" man="1"/>
    <brk id="64" max="8" man="1"/>
    <brk id="8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2024-04-12T03:26:37Z</cp:lastPrinted>
  <dcterms:created xsi:type="dcterms:W3CDTF">2019-08-27T06:02:36Z</dcterms:created>
  <dcterms:modified xsi:type="dcterms:W3CDTF">2024-04-15T09:41:16Z</dcterms:modified>
</cp:coreProperties>
</file>