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gubanova\Desktop\!ВАЖНАЯ\МП_Изменения по Думе\МП ФСГС\ФСГС - изм. до 2030 года\Пост.№ 3702-па от 19.12.2024_ФСГС\"/>
    </mc:Choice>
  </mc:AlternateContent>
  <bookViews>
    <workbookView xWindow="0" yWindow="0" windowWidth="28800" windowHeight="10110"/>
  </bookViews>
  <sheets>
    <sheet name="2024" sheetId="3" r:id="rId1"/>
  </sheets>
  <definedNames>
    <definedName name="_xlnm.Print_Area" localSheetId="0">'2024'!$A$1:$J$171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6" i="3" l="1"/>
  <c r="E166" i="3" s="1"/>
  <c r="E153" i="3"/>
  <c r="E152" i="3"/>
  <c r="E151" i="3"/>
  <c r="I106" i="3"/>
  <c r="E106" i="3" s="1"/>
  <c r="I93" i="3"/>
  <c r="I107" i="3" s="1"/>
  <c r="H93" i="3"/>
  <c r="G93" i="3"/>
  <c r="F93" i="3"/>
  <c r="I92" i="3"/>
  <c r="H92" i="3"/>
  <c r="G92" i="3"/>
  <c r="F92" i="3"/>
  <c r="H91" i="3"/>
  <c r="G91" i="3"/>
  <c r="F91" i="3"/>
  <c r="E82" i="3"/>
  <c r="E73" i="3"/>
  <c r="E66" i="3"/>
  <c r="I58" i="3"/>
  <c r="E58" i="3"/>
  <c r="E81" i="3"/>
  <c r="E80" i="3"/>
  <c r="E74" i="3"/>
  <c r="E72" i="3"/>
  <c r="E65" i="3"/>
  <c r="E64" i="3"/>
  <c r="I57" i="3"/>
  <c r="E57" i="3" s="1"/>
  <c r="I56" i="3"/>
  <c r="E56" i="3" s="1"/>
  <c r="E107" i="3" l="1"/>
  <c r="I167" i="3"/>
  <c r="E167" i="3" s="1"/>
  <c r="I91" i="3"/>
  <c r="I105" i="3" s="1"/>
  <c r="E92" i="3"/>
  <c r="E93" i="3"/>
  <c r="E139" i="3"/>
  <c r="E134" i="3"/>
  <c r="H90" i="3"/>
  <c r="H94" i="3"/>
  <c r="G90" i="3"/>
  <c r="G94" i="3"/>
  <c r="F90" i="3"/>
  <c r="F94" i="3"/>
  <c r="E79" i="3"/>
  <c r="E150" i="3"/>
  <c r="I55" i="3"/>
  <c r="E55" i="3" s="1"/>
  <c r="E71" i="3"/>
  <c r="E63" i="3"/>
  <c r="E91" i="3" l="1"/>
  <c r="E105" i="3"/>
  <c r="I165" i="3"/>
  <c r="E165" i="3" s="1"/>
  <c r="I90" i="3"/>
  <c r="I104" i="3" s="1"/>
  <c r="E104" i="3" s="1"/>
  <c r="H148" i="3"/>
  <c r="I148" i="3"/>
  <c r="G148" i="3"/>
  <c r="E137" i="3"/>
  <c r="E140" i="3"/>
  <c r="E138" i="3"/>
  <c r="I136" i="3"/>
  <c r="H136" i="3"/>
  <c r="G136" i="3"/>
  <c r="E90" i="3" l="1"/>
  <c r="I164" i="3"/>
  <c r="E164" i="3" s="1"/>
  <c r="E148" i="3"/>
  <c r="G147" i="3"/>
  <c r="E132" i="3"/>
  <c r="H131" i="3"/>
  <c r="I131" i="3"/>
  <c r="G131" i="3"/>
  <c r="E135" i="3"/>
  <c r="E133" i="3"/>
  <c r="E69" i="3" l="1"/>
  <c r="G124" i="3" l="1"/>
  <c r="H124" i="3"/>
  <c r="I124" i="3"/>
  <c r="F124" i="3"/>
  <c r="G117" i="3"/>
  <c r="H117" i="3"/>
  <c r="I117" i="3"/>
  <c r="F117" i="3"/>
  <c r="G110" i="3"/>
  <c r="H110" i="3"/>
  <c r="I110" i="3"/>
  <c r="F110" i="3"/>
  <c r="G89" i="3" l="1"/>
  <c r="H89" i="3"/>
  <c r="F89" i="3"/>
  <c r="H88" i="3"/>
  <c r="H87" i="3"/>
  <c r="H86" i="3"/>
  <c r="H85" i="3"/>
  <c r="H52" i="3" l="1"/>
  <c r="G60" i="3"/>
  <c r="H60" i="3"/>
  <c r="I60" i="3"/>
  <c r="F60" i="3"/>
  <c r="G68" i="3"/>
  <c r="H68" i="3"/>
  <c r="I68" i="3"/>
  <c r="F68" i="3"/>
  <c r="G76" i="3"/>
  <c r="H76" i="3"/>
  <c r="I76" i="3"/>
  <c r="F76" i="3"/>
  <c r="H28" i="3"/>
  <c r="G32" i="3"/>
  <c r="H32" i="3"/>
  <c r="I32" i="3"/>
  <c r="F32" i="3"/>
  <c r="G36" i="3"/>
  <c r="H36" i="3"/>
  <c r="I36" i="3"/>
  <c r="F36" i="3"/>
  <c r="E47" i="3"/>
  <c r="G40" i="3"/>
  <c r="H40" i="3"/>
  <c r="I40" i="3"/>
  <c r="F40" i="3"/>
  <c r="G44" i="3"/>
  <c r="H44" i="3"/>
  <c r="I44" i="3"/>
  <c r="F44" i="3"/>
  <c r="G48" i="3"/>
  <c r="H48" i="3"/>
  <c r="I48" i="3"/>
  <c r="F48" i="3"/>
  <c r="E83" i="3"/>
  <c r="E78" i="3"/>
  <c r="E77" i="3"/>
  <c r="E75" i="3"/>
  <c r="E70" i="3"/>
  <c r="E67" i="3"/>
  <c r="E62" i="3"/>
  <c r="E61" i="3"/>
  <c r="I59" i="3"/>
  <c r="I94" i="3" s="1"/>
  <c r="I54" i="3"/>
  <c r="I89" i="3" s="1"/>
  <c r="I53" i="3"/>
  <c r="I88" i="3" s="1"/>
  <c r="I102" i="3" s="1"/>
  <c r="I162" i="3" s="1"/>
  <c r="G53" i="3"/>
  <c r="G88" i="3" s="1"/>
  <c r="G102" i="3" s="1"/>
  <c r="G162" i="3" s="1"/>
  <c r="F53" i="3"/>
  <c r="F88" i="3" s="1"/>
  <c r="H155" i="3"/>
  <c r="E154" i="3"/>
  <c r="E149" i="3"/>
  <c r="I147" i="3"/>
  <c r="H147" i="3"/>
  <c r="H141" i="3" s="1"/>
  <c r="E146" i="3"/>
  <c r="I145" i="3"/>
  <c r="G145" i="3"/>
  <c r="F145" i="3"/>
  <c r="F136" i="3" s="1"/>
  <c r="E136" i="3" s="1"/>
  <c r="E144" i="3"/>
  <c r="E143" i="3"/>
  <c r="I142" i="3"/>
  <c r="G142" i="3"/>
  <c r="F142" i="3"/>
  <c r="E130" i="3"/>
  <c r="E129" i="3"/>
  <c r="E128" i="3"/>
  <c r="E127" i="3"/>
  <c r="E126" i="3"/>
  <c r="E125" i="3"/>
  <c r="E123" i="3"/>
  <c r="E122" i="3"/>
  <c r="E121" i="3"/>
  <c r="E120" i="3"/>
  <c r="E119" i="3"/>
  <c r="E118" i="3"/>
  <c r="E116" i="3"/>
  <c r="E115" i="3"/>
  <c r="E114" i="3"/>
  <c r="E113" i="3"/>
  <c r="E112" i="3"/>
  <c r="E111" i="3"/>
  <c r="H98" i="3"/>
  <c r="H97" i="3"/>
  <c r="H96" i="3"/>
  <c r="E50" i="3"/>
  <c r="E49" i="3"/>
  <c r="E46" i="3"/>
  <c r="E45" i="3"/>
  <c r="E43" i="3"/>
  <c r="E42" i="3"/>
  <c r="E41" i="3"/>
  <c r="E39" i="3"/>
  <c r="E38" i="3"/>
  <c r="E37" i="3"/>
  <c r="E35" i="3"/>
  <c r="E34" i="3"/>
  <c r="E33" i="3"/>
  <c r="I31" i="3"/>
  <c r="G31" i="3"/>
  <c r="G87" i="3" s="1"/>
  <c r="F31" i="3"/>
  <c r="F87" i="3" s="1"/>
  <c r="I30" i="3"/>
  <c r="G30" i="3"/>
  <c r="F30" i="3"/>
  <c r="F86" i="3" s="1"/>
  <c r="I29" i="3"/>
  <c r="I85" i="3" s="1"/>
  <c r="G29" i="3"/>
  <c r="G85" i="3" s="1"/>
  <c r="F29" i="3"/>
  <c r="F85" i="3" s="1"/>
  <c r="I26" i="3"/>
  <c r="I98" i="3" s="1"/>
  <c r="I158" i="3" s="1"/>
  <c r="G26" i="3"/>
  <c r="G98" i="3" s="1"/>
  <c r="G158" i="3" s="1"/>
  <c r="F26" i="3"/>
  <c r="F98" i="3" s="1"/>
  <c r="I25" i="3"/>
  <c r="I97" i="3" s="1"/>
  <c r="I157" i="3" s="1"/>
  <c r="G25" i="3"/>
  <c r="G97" i="3" s="1"/>
  <c r="G157" i="3" s="1"/>
  <c r="F25" i="3"/>
  <c r="F97" i="3" s="1"/>
  <c r="I24" i="3"/>
  <c r="I96" i="3" s="1"/>
  <c r="G24" i="3"/>
  <c r="G96" i="3" s="1"/>
  <c r="F24" i="3"/>
  <c r="E22" i="3"/>
  <c r="E21" i="3"/>
  <c r="E20" i="3"/>
  <c r="I19" i="3"/>
  <c r="H19" i="3"/>
  <c r="G19" i="3"/>
  <c r="F19" i="3"/>
  <c r="E18" i="3"/>
  <c r="E17" i="3"/>
  <c r="E16" i="3"/>
  <c r="I15" i="3"/>
  <c r="H15" i="3"/>
  <c r="G15" i="3"/>
  <c r="F15" i="3"/>
  <c r="E14" i="3"/>
  <c r="E13" i="3"/>
  <c r="E12" i="3"/>
  <c r="I11" i="3"/>
  <c r="H11" i="3"/>
  <c r="G11" i="3"/>
  <c r="F11" i="3"/>
  <c r="E88" i="3" l="1"/>
  <c r="E76" i="3"/>
  <c r="E68" i="3"/>
  <c r="E60" i="3"/>
  <c r="G52" i="3"/>
  <c r="E85" i="3"/>
  <c r="G86" i="3"/>
  <c r="I87" i="3"/>
  <c r="I101" i="3" s="1"/>
  <c r="I161" i="3" s="1"/>
  <c r="E59" i="3"/>
  <c r="F52" i="3"/>
  <c r="I86" i="3"/>
  <c r="I100" i="3" s="1"/>
  <c r="I160" i="3" s="1"/>
  <c r="I52" i="3"/>
  <c r="E54" i="3"/>
  <c r="E89" i="3"/>
  <c r="F28" i="3"/>
  <c r="E48" i="3"/>
  <c r="E44" i="3"/>
  <c r="E40" i="3"/>
  <c r="E36" i="3"/>
  <c r="E32" i="3"/>
  <c r="I28" i="3"/>
  <c r="G28" i="3"/>
  <c r="E15" i="3"/>
  <c r="E117" i="3"/>
  <c r="I141" i="3"/>
  <c r="F23" i="3"/>
  <c r="E142" i="3"/>
  <c r="E30" i="3"/>
  <c r="E145" i="3"/>
  <c r="E11" i="3"/>
  <c r="E110" i="3"/>
  <c r="G141" i="3"/>
  <c r="E53" i="3"/>
  <c r="E19" i="3"/>
  <c r="I23" i="3"/>
  <c r="H95" i="3"/>
  <c r="E124" i="3"/>
  <c r="E147" i="3"/>
  <c r="E29" i="3"/>
  <c r="E24" i="3"/>
  <c r="E31" i="3"/>
  <c r="H84" i="3"/>
  <c r="F158" i="3"/>
  <c r="E158" i="3" s="1"/>
  <c r="E98" i="3"/>
  <c r="F157" i="3"/>
  <c r="E157" i="3" s="1"/>
  <c r="E97" i="3"/>
  <c r="G99" i="3"/>
  <c r="G159" i="3" s="1"/>
  <c r="G156" i="3"/>
  <c r="I99" i="3"/>
  <c r="I159" i="3" s="1"/>
  <c r="I103" i="3"/>
  <c r="F96" i="3"/>
  <c r="G23" i="3"/>
  <c r="I156" i="3"/>
  <c r="E25" i="3"/>
  <c r="E26" i="3"/>
  <c r="F141" i="3"/>
  <c r="F131" i="3" s="1"/>
  <c r="E131" i="3" s="1"/>
  <c r="E86" i="3" l="1"/>
  <c r="E87" i="3"/>
  <c r="G100" i="3"/>
  <c r="G160" i="3" s="1"/>
  <c r="G101" i="3"/>
  <c r="G161" i="3" s="1"/>
  <c r="E52" i="3"/>
  <c r="G84" i="3"/>
  <c r="E94" i="3"/>
  <c r="I108" i="3"/>
  <c r="I95" i="3" s="1"/>
  <c r="E23" i="3"/>
  <c r="E28" i="3"/>
  <c r="E141" i="3"/>
  <c r="F101" i="3"/>
  <c r="I84" i="3"/>
  <c r="F84" i="3"/>
  <c r="F99" i="3"/>
  <c r="F102" i="3"/>
  <c r="E102" i="3" s="1"/>
  <c r="E103" i="3"/>
  <c r="I163" i="3"/>
  <c r="E163" i="3" s="1"/>
  <c r="F156" i="3"/>
  <c r="E96" i="3"/>
  <c r="F100" i="3"/>
  <c r="G155" i="3" l="1"/>
  <c r="G95" i="3"/>
  <c r="I168" i="3"/>
  <c r="E168" i="3" s="1"/>
  <c r="E108" i="3"/>
  <c r="F95" i="3"/>
  <c r="F162" i="3"/>
  <c r="E162" i="3" s="1"/>
  <c r="E100" i="3"/>
  <c r="F160" i="3"/>
  <c r="E160" i="3" s="1"/>
  <c r="E156" i="3"/>
  <c r="E99" i="3"/>
  <c r="F159" i="3"/>
  <c r="E159" i="3" s="1"/>
  <c r="E101" i="3"/>
  <c r="F161" i="3"/>
  <c r="E161" i="3" s="1"/>
  <c r="E84" i="3"/>
  <c r="I155" i="3" l="1"/>
  <c r="E95" i="3"/>
  <c r="F155" i="3"/>
  <c r="E155" i="3" l="1"/>
</calcChain>
</file>

<file path=xl/sharedStrings.xml><?xml version="1.0" encoding="utf-8"?>
<sst xmlns="http://schemas.openxmlformats.org/spreadsheetml/2006/main" count="72" uniqueCount="47">
  <si>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</si>
  <si>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</si>
  <si>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</si>
  <si>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</si>
  <si>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</si>
  <si>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</si>
  <si>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</si>
  <si>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</si>
  <si>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</si>
  <si>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</si>
  <si>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</si>
  <si>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</si>
  <si>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</si>
  <si>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</si>
  <si>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</si>
  <si>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</si>
  <si>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</si>
  <si>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</si>
  <si>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</si>
  <si>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</si>
  <si>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</si>
  <si>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</si>
  <si>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</si>
  <si>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</si>
  <si>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2018-2025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</si>
  <si>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2018-2025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</si>
  <si>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2018-2025 годы</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</si>
  <si>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2018 - 2025 годы
</t>
  </si>
  <si>
    <t>Мероприятие 1.1. «Формирование комфортной городской среды» Подпрограммы «Развитие благоустройства территории города Усолье-Сибирское» на 2018-2025 годы, в т.ч.:</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</si>
  <si>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2018-2026 годы</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</si>
  <si>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</si>
  <si>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</si>
  <si>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3.9. Благоустройство ул. 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</si>
  <si>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</si>
  <si>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</si>
  <si>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</si>
  <si>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</si>
  <si>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Государственная программа Иркутской области «Формирование современной городской среды» на 2018 - 2025 годы</t>
  </si>
  <si>
    <t>Государственная программа Иркутской области «Формирование современной городской среды» на 2018 - 2025 годы
Государственная программа Иркутской области «Формирование современной городской среды» на 2024 - 2030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</si>
  <si>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2018-2026 годы</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</si>
  <si>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2018-2026 годы</t>
  </si>
  <si>
    <t>ИТОГО 
по Государственной программе Иркутской области «Формирование современной городской среды» на 2018-2025 годы;
по Государственной программе Иркутской области «Формирование современной городской среды» на 2024-2030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</si>
  <si>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</si>
  <si>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Мероприятие 1.1. «Формирование комфортной городской среды» Подпрограммы «Развитие благоустройства территории города Усолье-Сибирское» на 2018-2026 годы, в т.ч.:</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</si>
  <si>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2018-2026 годы</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</si>
  <si>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2018-2026 годы</t>
  </si>
  <si>
    <t>Приложение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</si>
</sst>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9">
    <xf numFmtId="0" fontId="0" fillId="0" borderId="0" xfId="0"/>
    <xf numFmtId="0" fontId="3" fillId="2" borderId="0" xfId="0" applyFont="1" applyFill="1"/>
    <xf numFmtId="0" fontId="2" fillId="2" borderId="0" xfId="0" applyFont="1" applyFill="1"/>
    <xf numFmtId="0" fontId="4" fillId="2" borderId="1" xfId="0"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4" fillId="2" borderId="0" xfId="0" applyNumberFormat="1" applyFont="1" applyFill="1" applyBorder="1" applyAlignment="1">
      <alignment horizontal="center" vertical="top" wrapText="1"/>
    </xf>
    <xf numFmtId="0" fontId="1" fillId="2" borderId="0" xfId="0" applyFont="1" applyFill="1" applyBorder="1" applyAlignment="1">
      <alignment wrapText="1"/>
    </xf>
    <xf numFmtId="4" fontId="4" fillId="2" borderId="1" xfId="0" applyNumberFormat="1" applyFont="1" applyFill="1" applyBorder="1" applyAlignment="1">
      <alignment horizontal="center" vertical="center"/>
    </xf>
    <xf numFmtId="0" fontId="4" fillId="2" borderId="0" xfId="0" applyFont="1" applyFill="1" applyAlignment="1">
      <alignment horizontal="right"/>
    </xf>
    <xf numFmtId="0" fontId="6" fillId="2" borderId="0" xfId="0" applyFont="1" applyFill="1" applyAlignment="1">
      <alignment horizontal="right" vertical="center"/>
    </xf>
    <xf numFmtId="0" fontId="13" fillId="2"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2" fillId="2" borderId="0" xfId="0" applyFont="1" applyFill="1" applyAlignment="1"/>
    <xf numFmtId="0" fontId="2" fillId="2" borderId="0" xfId="0" applyFont="1" applyFill="1" applyAlignment="1">
      <alignment vertical="top"/>
    </xf>
    <xf numFmtId="0" fontId="12" fillId="2" borderId="1" xfId="0" applyFont="1" applyFill="1" applyBorder="1" applyAlignment="1">
      <alignment horizontal="center" vertical="center" wrapText="1"/>
    </xf>
    <xf numFmtId="0" fontId="9" fillId="2" borderId="0" xfId="0" applyFont="1" applyFill="1" applyAlignment="1"/>
    <xf numFmtId="0" fontId="4" fillId="2" borderId="1" xfId="0" applyNumberFormat="1" applyFont="1" applyFill="1" applyBorder="1" applyAlignment="1">
      <alignment horizontal="center" vertical="center" wrapText="1"/>
    </xf>
    <xf numFmtId="0" fontId="2" fillId="2" borderId="0" xfId="0" applyFont="1" applyFill="1" applyBorder="1" applyAlignment="1">
      <alignment vertical="center" wrapText="1"/>
    </xf>
    <xf numFmtId="0" fontId="4" fillId="2" borderId="0" xfId="0" applyNumberFormat="1" applyFont="1" applyFill="1" applyBorder="1" applyAlignment="1">
      <alignment horizontal="center" vertical="top" wrapText="1"/>
    </xf>
    <xf numFmtId="0" fontId="10" fillId="2" borderId="0" xfId="0" applyFont="1" applyFill="1" applyBorder="1" applyAlignment="1">
      <alignment vertical="top" wrapText="1"/>
    </xf>
    <xf numFmtId="4" fontId="10" fillId="2" borderId="0" xfId="0" applyNumberFormat="1" applyFont="1" applyFill="1" applyBorder="1" applyAlignment="1">
      <alignment wrapText="1"/>
    </xf>
    <xf numFmtId="0" fontId="10" fillId="2" borderId="0" xfId="0" applyFont="1" applyFill="1" applyAlignment="1"/>
    <xf numFmtId="0" fontId="4" fillId="2" borderId="0" xfId="0" applyFont="1" applyFill="1" applyAlignment="1">
      <alignment horizontal="right"/>
    </xf>
    <xf numFmtId="0" fontId="3" fillId="2" borderId="0" xfId="0" applyFont="1" applyFill="1" applyAlignment="1"/>
    <xf numFmtId="0" fontId="4" fillId="2" borderId="0" xfId="0" applyFont="1" applyFill="1" applyAlignment="1">
      <alignment horizontal="right" vertical="center"/>
    </xf>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2"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vertical="top" wrapText="1"/>
    </xf>
    <xf numFmtId="0" fontId="12" fillId="2" borderId="1" xfId="0" applyFont="1" applyFill="1" applyBorder="1" applyAlignment="1">
      <alignment vertical="top" wrapText="1"/>
    </xf>
    <xf numFmtId="0" fontId="12" fillId="2" borderId="1" xfId="0" applyFont="1" applyFill="1" applyBorder="1" applyAlignment="1">
      <alignment horizontal="center" vertical="center" wrapText="1"/>
    </xf>
    <xf numFmtId="0" fontId="0" fillId="2" borderId="1" xfId="0" applyFont="1" applyFill="1" applyBorder="1" applyAlignment="1">
      <alignment horizontal="center" wrapText="1"/>
    </xf>
    <xf numFmtId="0" fontId="15"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top"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2" borderId="0" xfId="0" applyFont="1" applyFill="1" applyAlignment="1">
      <alignment wrapText="1"/>
    </xf>
    <xf numFmtId="0" fontId="1" fillId="2" borderId="0" xfId="0" applyFont="1" applyFill="1" applyBorder="1" applyAlignment="1">
      <alignment wrapText="1"/>
    </xf>
    <xf numFmtId="0" fontId="10" fillId="2" borderId="0" xfId="0" applyFont="1" applyFill="1" applyAlignment="1"/>
    <xf numFmtId="0" fontId="12" fillId="2" borderId="2" xfId="0" applyFont="1"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12" fillId="2" borderId="2" xfId="0" applyFont="1" applyFill="1" applyBorder="1" applyAlignment="1">
      <alignment horizontal="center" vertical="top" wrapText="1"/>
    </xf>
    <xf numFmtId="0" fontId="12" fillId="2" borderId="3"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2" borderId="3" xfId="0" applyFill="1" applyBorder="1" applyAlignment="1">
      <alignment horizontal="center" vertical="top" wrapText="1"/>
    </xf>
    <xf numFmtId="0" fontId="0" fillId="2" borderId="4" xfId="0" applyFill="1" applyBorder="1" applyAlignment="1">
      <alignment horizontal="center" vertical="top" wrapText="1"/>
    </xf>
    <xf numFmtId="0" fontId="12" fillId="2" borderId="3" xfId="0" applyFont="1" applyFill="1" applyBorder="1" applyAlignment="1">
      <alignment vertical="top" wrapText="1"/>
    </xf>
    <xf numFmtId="0" fontId="0" fillId="2" borderId="3" xfId="0" applyFont="1" applyFill="1" applyBorder="1" applyAlignment="1">
      <alignment vertical="top" wrapText="1"/>
    </xf>
    <xf numFmtId="0" fontId="15" fillId="2"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1"/>
  <sheetViews>
    <sheetView tabSelected="1" zoomScaleNormal="100" workbookViewId="0">
      <selection activeCell="I2" sqref="I2"/>
    </sheetView>
  </sheetViews>
  <sheetFormatPr defaultColWidth="9.140625" defaultRowHeight="15" x14ac:dyDescent="0.25"/>
  <cols>
    <col min="1" max="1" width="5.7109375" style="2" customWidth="1"/>
    <col min="2" max="2" width="41.42578125" style="2" customWidth="1"/>
    <col min="3" max="3" width="45.5703125" style="2" customWidth="1"/>
    <col min="4" max="4" width="11.42578125" style="2" customWidth="1"/>
    <col min="5" max="5" width="15.85546875" style="2" customWidth="1"/>
    <col min="6" max="6" width="15.28515625" style="2" customWidth="1"/>
    <col min="7" max="7" width="15.7109375" style="2" customWidth="1"/>
    <col min="8" max="8" width="12.42578125" style="2" customWidth="1"/>
    <col min="9" max="9" width="14.42578125" style="2" customWidth="1"/>
    <col min="10" max="10" width="3.28515625" style="2" customWidth="1"/>
    <col min="11" max="11" width="9.140625" style="2"/>
    <col min="12" max="12" width="13.140625" style="2" customWidth="1"/>
    <col min="13" max="13" width="11.5703125" style="2" customWidth="1"/>
    <col min="14" max="14" width="12.140625" style="2" customWidth="1"/>
    <col min="15" max="16384" width="9.140625" style="2"/>
  </cols>
  <sheetData>
    <row r="1" spans="1:19" x14ac:dyDescent="0.25">
      <c r="I1" s="9" t="s">
        <v>46</v>
      </c>
      <c r="M1" s="1"/>
      <c r="N1" s="1"/>
      <c r="O1" s="1"/>
      <c r="P1" s="27"/>
      <c r="Q1" s="27"/>
      <c r="R1" s="26"/>
      <c r="S1" s="26"/>
    </row>
    <row r="2" spans="1:19" x14ac:dyDescent="0.25">
      <c r="I2" s="9" t="s">
        <v>2</v>
      </c>
      <c r="M2" s="27"/>
      <c r="N2" s="27"/>
      <c r="O2" s="26"/>
      <c r="P2" s="26"/>
      <c r="Q2" s="26"/>
      <c r="R2" s="26"/>
      <c r="S2" s="26"/>
    </row>
    <row r="3" spans="1:19" x14ac:dyDescent="0.25">
      <c r="I3" s="9" t="s">
        <v>34</v>
      </c>
      <c r="M3" s="1"/>
      <c r="N3" s="1"/>
      <c r="O3" s="25"/>
      <c r="P3" s="26"/>
      <c r="Q3" s="26"/>
      <c r="R3" s="26"/>
      <c r="S3" s="26"/>
    </row>
    <row r="4" spans="1:19" ht="18.75" x14ac:dyDescent="0.25">
      <c r="I4" s="10"/>
    </row>
    <row r="5" spans="1:19" ht="33" customHeight="1" x14ac:dyDescent="0.25">
      <c r="A5" s="28" t="s">
        <v>4</v>
      </c>
      <c r="B5" s="28"/>
      <c r="C5" s="28"/>
      <c r="D5" s="28"/>
      <c r="E5" s="28"/>
      <c r="F5" s="28"/>
      <c r="G5" s="28"/>
      <c r="H5" s="28"/>
      <c r="I5" s="28"/>
    </row>
    <row r="6" spans="1:19" ht="21" customHeight="1" x14ac:dyDescent="0.25">
      <c r="A6" s="29" t="s">
        <v>35</v>
      </c>
      <c r="B6" s="29"/>
      <c r="C6" s="29"/>
      <c r="D6" s="29"/>
      <c r="E6" s="29"/>
      <c r="F6" s="29"/>
      <c r="G6" s="29"/>
      <c r="H6" s="29"/>
      <c r="I6" s="29"/>
    </row>
    <row r="7" spans="1:19" ht="15" customHeight="1" x14ac:dyDescent="0.25">
      <c r="A7" s="30" t="s">
        <v>8</v>
      </c>
      <c r="B7" s="30"/>
      <c r="C7" s="30"/>
      <c r="D7" s="30"/>
      <c r="E7" s="30"/>
      <c r="F7" s="30"/>
      <c r="G7" s="30"/>
      <c r="H7" s="30"/>
      <c r="I7" s="30"/>
    </row>
    <row r="8" spans="1:19" ht="9" customHeight="1" x14ac:dyDescent="0.25"/>
    <row r="9" spans="1:19" ht="51.75" customHeight="1" x14ac:dyDescent="0.25">
      <c r="A9" s="3" t="s">
        <v>0</v>
      </c>
      <c r="B9" s="3" t="s">
        <v>5</v>
      </c>
      <c r="C9" s="3" t="s">
        <v>6</v>
      </c>
      <c r="D9" s="3" t="s">
        <v>10</v>
      </c>
      <c r="E9" s="3" t="s">
        <v>9</v>
      </c>
      <c r="F9" s="3" t="s">
        <v>11</v>
      </c>
      <c r="G9" s="3" t="s">
        <v>12</v>
      </c>
      <c r="H9" s="3" t="s">
        <v>19</v>
      </c>
      <c r="I9" s="3" t="s">
        <v>13</v>
      </c>
    </row>
    <row r="10" spans="1:19" ht="33.75" customHeight="1" x14ac:dyDescent="0.25">
      <c r="A10" s="3">
        <v>1</v>
      </c>
      <c r="B10" s="31" t="s">
        <v>37</v>
      </c>
      <c r="C10" s="31"/>
      <c r="D10" s="31"/>
      <c r="E10" s="31"/>
      <c r="F10" s="31"/>
      <c r="G10" s="31"/>
      <c r="H10" s="31"/>
      <c r="I10" s="31"/>
    </row>
    <row r="11" spans="1:19" ht="24.95" customHeight="1" x14ac:dyDescent="0.25">
      <c r="A11" s="32">
        <v>1</v>
      </c>
      <c r="B11" s="34" t="s">
        <v>23</v>
      </c>
      <c r="C11" s="34" t="s">
        <v>24</v>
      </c>
      <c r="D11" s="11" t="s">
        <v>7</v>
      </c>
      <c r="E11" s="4">
        <f t="shared" ref="E11:E26" si="0">F11+G11+I11</f>
        <v>93517766.699999988</v>
      </c>
      <c r="F11" s="4">
        <f>F12+F13+F14</f>
        <v>70113465.269999996</v>
      </c>
      <c r="G11" s="4">
        <f t="shared" ref="G11:I11" si="1">G12+G13+G14</f>
        <v>18858255.43</v>
      </c>
      <c r="H11" s="4">
        <f t="shared" si="1"/>
        <v>0</v>
      </c>
      <c r="I11" s="4">
        <f t="shared" si="1"/>
        <v>4546046</v>
      </c>
    </row>
    <row r="12" spans="1:19" ht="24.95" customHeight="1" x14ac:dyDescent="0.25">
      <c r="A12" s="33"/>
      <c r="B12" s="35"/>
      <c r="C12" s="34"/>
      <c r="D12" s="11">
        <v>2018</v>
      </c>
      <c r="E12" s="4">
        <f t="shared" si="0"/>
        <v>25995670.82</v>
      </c>
      <c r="F12" s="4">
        <v>18085144.539999999</v>
      </c>
      <c r="G12" s="4">
        <v>7119444.0499999998</v>
      </c>
      <c r="H12" s="4">
        <v>0</v>
      </c>
      <c r="I12" s="4">
        <v>791082.23</v>
      </c>
    </row>
    <row r="13" spans="1:19" ht="24.95" customHeight="1" x14ac:dyDescent="0.25">
      <c r="A13" s="33"/>
      <c r="B13" s="35"/>
      <c r="C13" s="36"/>
      <c r="D13" s="12">
        <v>2019</v>
      </c>
      <c r="E13" s="4">
        <f t="shared" si="0"/>
        <v>39817981.609999999</v>
      </c>
      <c r="F13" s="4">
        <v>30075835.07</v>
      </c>
      <c r="G13" s="4">
        <v>6591582.4400000004</v>
      </c>
      <c r="H13" s="4">
        <v>0</v>
      </c>
      <c r="I13" s="4">
        <v>3150564.1</v>
      </c>
    </row>
    <row r="14" spans="1:19" ht="24.95" customHeight="1" x14ac:dyDescent="0.25">
      <c r="A14" s="33"/>
      <c r="B14" s="35"/>
      <c r="C14" s="36"/>
      <c r="D14" s="12">
        <v>2020</v>
      </c>
      <c r="E14" s="4">
        <f t="shared" si="0"/>
        <v>27704114.270000003</v>
      </c>
      <c r="F14" s="4">
        <v>21952485.66</v>
      </c>
      <c r="G14" s="4">
        <v>5147228.9400000004</v>
      </c>
      <c r="H14" s="4">
        <v>0</v>
      </c>
      <c r="I14" s="4">
        <v>604399.67000000004</v>
      </c>
    </row>
    <row r="15" spans="1:19" ht="24.95" customHeight="1" x14ac:dyDescent="0.25">
      <c r="A15" s="33"/>
      <c r="B15" s="35"/>
      <c r="C15" s="37" t="s">
        <v>25</v>
      </c>
      <c r="D15" s="13" t="s">
        <v>7</v>
      </c>
      <c r="E15" s="4">
        <f t="shared" si="0"/>
        <v>58702561.039999999</v>
      </c>
      <c r="F15" s="4">
        <f>F16+F17+F18</f>
        <v>43900063.409999996</v>
      </c>
      <c r="G15" s="4">
        <f t="shared" ref="G15:I15" si="2">G16+G17+G18</f>
        <v>12081091.139999999</v>
      </c>
      <c r="H15" s="4">
        <f t="shared" si="2"/>
        <v>0</v>
      </c>
      <c r="I15" s="4">
        <f t="shared" si="2"/>
        <v>2721406.49</v>
      </c>
    </row>
    <row r="16" spans="1:19" ht="24.95" customHeight="1" x14ac:dyDescent="0.25">
      <c r="A16" s="33"/>
      <c r="B16" s="35"/>
      <c r="C16" s="37"/>
      <c r="D16" s="11">
        <v>2018</v>
      </c>
      <c r="E16" s="4">
        <f t="shared" si="0"/>
        <v>17906868.120000001</v>
      </c>
      <c r="F16" s="4">
        <v>12457777.210000001</v>
      </c>
      <c r="G16" s="4">
        <v>4904161.42</v>
      </c>
      <c r="H16" s="4">
        <v>0</v>
      </c>
      <c r="I16" s="4">
        <v>544929.49</v>
      </c>
    </row>
    <row r="17" spans="1:9" ht="24.95" customHeight="1" x14ac:dyDescent="0.25">
      <c r="A17" s="33"/>
      <c r="B17" s="35"/>
      <c r="C17" s="37"/>
      <c r="D17" s="11">
        <v>2019</v>
      </c>
      <c r="E17" s="4">
        <f t="shared" si="0"/>
        <v>21842512.550000001</v>
      </c>
      <c r="F17" s="4">
        <v>16438729.68</v>
      </c>
      <c r="G17" s="4">
        <v>3602800.78</v>
      </c>
      <c r="H17" s="4">
        <v>0</v>
      </c>
      <c r="I17" s="4">
        <v>1800982.09</v>
      </c>
    </row>
    <row r="18" spans="1:9" ht="24.95" customHeight="1" x14ac:dyDescent="0.25">
      <c r="A18" s="33"/>
      <c r="B18" s="35"/>
      <c r="C18" s="37"/>
      <c r="D18" s="11">
        <v>2020</v>
      </c>
      <c r="E18" s="4">
        <f t="shared" si="0"/>
        <v>18953180.370000001</v>
      </c>
      <c r="F18" s="4">
        <v>15003556.52</v>
      </c>
      <c r="G18" s="4">
        <v>3574128.94</v>
      </c>
      <c r="H18" s="4">
        <v>0</v>
      </c>
      <c r="I18" s="4">
        <v>375494.91</v>
      </c>
    </row>
    <row r="19" spans="1:9" ht="30" customHeight="1" x14ac:dyDescent="0.25">
      <c r="A19" s="33"/>
      <c r="B19" s="35"/>
      <c r="C19" s="37" t="s">
        <v>26</v>
      </c>
      <c r="D19" s="14" t="s">
        <v>7</v>
      </c>
      <c r="E19" s="4">
        <f t="shared" si="0"/>
        <v>40090316.780000001</v>
      </c>
      <c r="F19" s="4">
        <f>F20+F21+F22</f>
        <v>31705359.050000001</v>
      </c>
      <c r="G19" s="4">
        <f t="shared" ref="G19:I19" si="3">G20+G21+G22</f>
        <v>7554105.9400000004</v>
      </c>
      <c r="H19" s="4">
        <f t="shared" si="3"/>
        <v>0</v>
      </c>
      <c r="I19" s="4">
        <f t="shared" si="3"/>
        <v>830851.79</v>
      </c>
    </row>
    <row r="20" spans="1:9" ht="30" customHeight="1" x14ac:dyDescent="0.25">
      <c r="A20" s="33"/>
      <c r="B20" s="35"/>
      <c r="C20" s="37"/>
      <c r="D20" s="12">
        <v>2018</v>
      </c>
      <c r="E20" s="4">
        <f t="shared" si="0"/>
        <v>0</v>
      </c>
      <c r="F20" s="4">
        <v>0</v>
      </c>
      <c r="G20" s="4">
        <v>0</v>
      </c>
      <c r="H20" s="4">
        <v>0</v>
      </c>
      <c r="I20" s="4">
        <v>0</v>
      </c>
    </row>
    <row r="21" spans="1:9" ht="30" customHeight="1" x14ac:dyDescent="0.25">
      <c r="A21" s="33"/>
      <c r="B21" s="35"/>
      <c r="C21" s="37"/>
      <c r="D21" s="12">
        <v>2019</v>
      </c>
      <c r="E21" s="4">
        <f t="shared" si="0"/>
        <v>0</v>
      </c>
      <c r="F21" s="4">
        <v>0</v>
      </c>
      <c r="G21" s="4">
        <v>0</v>
      </c>
      <c r="H21" s="4">
        <v>0</v>
      </c>
      <c r="I21" s="4">
        <v>0</v>
      </c>
    </row>
    <row r="22" spans="1:9" ht="30" customHeight="1" x14ac:dyDescent="0.25">
      <c r="A22" s="33"/>
      <c r="B22" s="35"/>
      <c r="C22" s="37"/>
      <c r="D22" s="12">
        <v>2020</v>
      </c>
      <c r="E22" s="4">
        <f t="shared" si="0"/>
        <v>40090316.780000001</v>
      </c>
      <c r="F22" s="4">
        <v>31705359.050000001</v>
      </c>
      <c r="G22" s="4">
        <v>7554105.9400000004</v>
      </c>
      <c r="H22" s="4">
        <v>0</v>
      </c>
      <c r="I22" s="4">
        <v>830851.79</v>
      </c>
    </row>
    <row r="23" spans="1:9" ht="20.100000000000001" customHeight="1" x14ac:dyDescent="0.25">
      <c r="A23" s="38" t="s">
        <v>16</v>
      </c>
      <c r="B23" s="39"/>
      <c r="C23" s="39"/>
      <c r="D23" s="12" t="s">
        <v>7</v>
      </c>
      <c r="E23" s="4">
        <f t="shared" si="0"/>
        <v>192310644.52000001</v>
      </c>
      <c r="F23" s="4">
        <f>F24+F25+F26</f>
        <v>145718887.73000002</v>
      </c>
      <c r="G23" s="4">
        <f>G24+G25+G26</f>
        <v>38493452.509999998</v>
      </c>
      <c r="H23" s="4">
        <v>0</v>
      </c>
      <c r="I23" s="4">
        <f t="shared" ref="I23" si="4">I24+I25+I26</f>
        <v>8098304.2800000003</v>
      </c>
    </row>
    <row r="24" spans="1:9" ht="23.45" customHeight="1" x14ac:dyDescent="0.25">
      <c r="A24" s="39"/>
      <c r="B24" s="39"/>
      <c r="C24" s="39"/>
      <c r="D24" s="12">
        <v>2018</v>
      </c>
      <c r="E24" s="4">
        <f t="shared" si="0"/>
        <v>43902538.939999998</v>
      </c>
      <c r="F24" s="4">
        <f t="shared" ref="F24:G26" si="5">F12+F16+F20</f>
        <v>30542921.75</v>
      </c>
      <c r="G24" s="4">
        <f t="shared" si="5"/>
        <v>12023605.469999999</v>
      </c>
      <c r="H24" s="4">
        <v>0</v>
      </c>
      <c r="I24" s="4">
        <f>I12+I16+I20</f>
        <v>1336011.72</v>
      </c>
    </row>
    <row r="25" spans="1:9" ht="17.45" customHeight="1" x14ac:dyDescent="0.25">
      <c r="A25" s="39"/>
      <c r="B25" s="39"/>
      <c r="C25" s="39"/>
      <c r="D25" s="12">
        <v>2019</v>
      </c>
      <c r="E25" s="4">
        <f t="shared" si="0"/>
        <v>61660494.159999996</v>
      </c>
      <c r="F25" s="4">
        <f t="shared" si="5"/>
        <v>46514564.75</v>
      </c>
      <c r="G25" s="4">
        <f t="shared" si="5"/>
        <v>10194383.220000001</v>
      </c>
      <c r="H25" s="4">
        <v>0</v>
      </c>
      <c r="I25" s="4">
        <f>I13+I17+I21</f>
        <v>4951546.1900000004</v>
      </c>
    </row>
    <row r="26" spans="1:9" ht="20.100000000000001" customHeight="1" x14ac:dyDescent="0.25">
      <c r="A26" s="39"/>
      <c r="B26" s="39"/>
      <c r="C26" s="39"/>
      <c r="D26" s="12">
        <v>2020</v>
      </c>
      <c r="E26" s="4">
        <f t="shared" si="0"/>
        <v>86747611.420000017</v>
      </c>
      <c r="F26" s="4">
        <f t="shared" si="5"/>
        <v>68661401.230000004</v>
      </c>
      <c r="G26" s="4">
        <f t="shared" si="5"/>
        <v>16275463.82</v>
      </c>
      <c r="H26" s="4">
        <v>0</v>
      </c>
      <c r="I26" s="4">
        <f>I14+I18+I22</f>
        <v>1810746.37</v>
      </c>
    </row>
    <row r="27" spans="1:9" ht="36.75" customHeight="1" x14ac:dyDescent="0.25">
      <c r="A27" s="11">
        <v>1</v>
      </c>
      <c r="B27" s="40" t="s">
        <v>38</v>
      </c>
      <c r="C27" s="40"/>
      <c r="D27" s="40"/>
      <c r="E27" s="40"/>
      <c r="F27" s="40"/>
      <c r="G27" s="40"/>
      <c r="H27" s="40"/>
      <c r="I27" s="40"/>
    </row>
    <row r="28" spans="1:9" ht="20.100000000000001" customHeight="1" x14ac:dyDescent="0.25">
      <c r="A28" s="41" t="s">
        <v>3</v>
      </c>
      <c r="B28" s="37" t="s">
        <v>27</v>
      </c>
      <c r="C28" s="34" t="s">
        <v>28</v>
      </c>
      <c r="D28" s="11" t="s">
        <v>7</v>
      </c>
      <c r="E28" s="4">
        <f>F28+G28+H28+I28</f>
        <v>129679444.58</v>
      </c>
      <c r="F28" s="4">
        <f>SUM(F29:F31)</f>
        <v>97847405.75</v>
      </c>
      <c r="G28" s="4">
        <f t="shared" ref="G28:I28" si="6">SUM(G29:G31)</f>
        <v>26619594.25</v>
      </c>
      <c r="H28" s="4">
        <f t="shared" si="6"/>
        <v>0</v>
      </c>
      <c r="I28" s="4">
        <f t="shared" si="6"/>
        <v>5212444.58</v>
      </c>
    </row>
    <row r="29" spans="1:9" ht="20.100000000000001" customHeight="1" x14ac:dyDescent="0.25">
      <c r="A29" s="39"/>
      <c r="B29" s="36"/>
      <c r="C29" s="36"/>
      <c r="D29" s="12">
        <v>2021</v>
      </c>
      <c r="E29" s="4">
        <f t="shared" ref="E29:E31" si="7">F29+G29+H29+I29</f>
        <v>46807091.020000003</v>
      </c>
      <c r="F29" s="4">
        <f t="shared" ref="F29:G31" si="8">F33+F37</f>
        <v>35262405.980000004</v>
      </c>
      <c r="G29" s="4">
        <f t="shared" si="8"/>
        <v>10568894.02</v>
      </c>
      <c r="H29" s="4">
        <v>0</v>
      </c>
      <c r="I29" s="4">
        <f>I33+I37</f>
        <v>975791.02</v>
      </c>
    </row>
    <row r="30" spans="1:9" ht="20.100000000000001" customHeight="1" x14ac:dyDescent="0.25">
      <c r="A30" s="39"/>
      <c r="B30" s="36"/>
      <c r="C30" s="36"/>
      <c r="D30" s="12">
        <v>2022</v>
      </c>
      <c r="E30" s="4">
        <f t="shared" si="7"/>
        <v>40732600</v>
      </c>
      <c r="F30" s="4">
        <f t="shared" si="8"/>
        <v>31741337.629999999</v>
      </c>
      <c r="G30" s="4">
        <f t="shared" si="8"/>
        <v>8092062.3700000001</v>
      </c>
      <c r="H30" s="4">
        <v>0</v>
      </c>
      <c r="I30" s="4">
        <f>I34+I38</f>
        <v>899200</v>
      </c>
    </row>
    <row r="31" spans="1:9" ht="20.100000000000001" customHeight="1" x14ac:dyDescent="0.25">
      <c r="A31" s="39"/>
      <c r="B31" s="36"/>
      <c r="C31" s="36"/>
      <c r="D31" s="12">
        <v>2023</v>
      </c>
      <c r="E31" s="4">
        <f t="shared" si="7"/>
        <v>42139753.560000002</v>
      </c>
      <c r="F31" s="4">
        <f t="shared" si="8"/>
        <v>30843662.140000001</v>
      </c>
      <c r="G31" s="4">
        <f t="shared" si="8"/>
        <v>7958637.8600000003</v>
      </c>
      <c r="H31" s="4">
        <v>0</v>
      </c>
      <c r="I31" s="4">
        <f>I35+I39</f>
        <v>3337453.5599999996</v>
      </c>
    </row>
    <row r="32" spans="1:9" ht="15" customHeight="1" x14ac:dyDescent="0.25">
      <c r="A32" s="39"/>
      <c r="B32" s="36"/>
      <c r="C32" s="34" t="s">
        <v>14</v>
      </c>
      <c r="D32" s="11" t="s">
        <v>7</v>
      </c>
      <c r="E32" s="4">
        <f>F32+G32+H32+I32</f>
        <v>89678324.620000005</v>
      </c>
      <c r="F32" s="4">
        <f>SUM(F33:F35)</f>
        <v>67325142.300000012</v>
      </c>
      <c r="G32" s="4">
        <f t="shared" ref="G32:I32" si="9">SUM(G33:G35)</f>
        <v>18026559.129999999</v>
      </c>
      <c r="H32" s="4">
        <f t="shared" si="9"/>
        <v>0</v>
      </c>
      <c r="I32" s="4">
        <f t="shared" si="9"/>
        <v>4326623.1899999995</v>
      </c>
    </row>
    <row r="33" spans="1:10" ht="15" customHeight="1" x14ac:dyDescent="0.25">
      <c r="A33" s="39"/>
      <c r="B33" s="36"/>
      <c r="C33" s="36"/>
      <c r="D33" s="12">
        <v>2021</v>
      </c>
      <c r="E33" s="4">
        <f t="shared" ref="E33:E35" si="10">F33+G33+H33+I33</f>
        <v>23586322.100000001</v>
      </c>
      <c r="F33" s="4">
        <v>17768898.850000001</v>
      </c>
      <c r="G33" s="4">
        <v>5325717.38</v>
      </c>
      <c r="H33" s="4">
        <v>0</v>
      </c>
      <c r="I33" s="4">
        <v>491705.87</v>
      </c>
    </row>
    <row r="34" spans="1:10" ht="15" customHeight="1" x14ac:dyDescent="0.25">
      <c r="A34" s="39"/>
      <c r="B34" s="36"/>
      <c r="C34" s="36"/>
      <c r="D34" s="12">
        <v>2022</v>
      </c>
      <c r="E34" s="4">
        <f t="shared" si="10"/>
        <v>35767048.960000001</v>
      </c>
      <c r="F34" s="4">
        <v>27871876.02</v>
      </c>
      <c r="G34" s="4">
        <v>7105590.8799999999</v>
      </c>
      <c r="H34" s="4">
        <v>0</v>
      </c>
      <c r="I34" s="4">
        <v>789582.06</v>
      </c>
    </row>
    <row r="35" spans="1:10" ht="15" customHeight="1" x14ac:dyDescent="0.25">
      <c r="A35" s="39"/>
      <c r="B35" s="36"/>
      <c r="C35" s="36"/>
      <c r="D35" s="12">
        <v>2023</v>
      </c>
      <c r="E35" s="4">
        <f t="shared" si="10"/>
        <v>30324953.560000002</v>
      </c>
      <c r="F35" s="4">
        <v>21684367.43</v>
      </c>
      <c r="G35" s="4">
        <v>5595250.8700000001</v>
      </c>
      <c r="H35" s="4">
        <v>0</v>
      </c>
      <c r="I35" s="4">
        <v>3045335.26</v>
      </c>
    </row>
    <row r="36" spans="1:10" ht="15" customHeight="1" x14ac:dyDescent="0.25">
      <c r="A36" s="39"/>
      <c r="B36" s="36"/>
      <c r="C36" s="37" t="s">
        <v>15</v>
      </c>
      <c r="D36" s="11" t="s">
        <v>7</v>
      </c>
      <c r="E36" s="4">
        <f>F36+G36+H36+I36</f>
        <v>40001119.960000001</v>
      </c>
      <c r="F36" s="4">
        <f>SUM(F37:F39)</f>
        <v>30522263.449999999</v>
      </c>
      <c r="G36" s="4">
        <f t="shared" ref="G36:I36" si="11">SUM(G37:G39)</f>
        <v>8593035.120000001</v>
      </c>
      <c r="H36" s="4">
        <f t="shared" si="11"/>
        <v>0</v>
      </c>
      <c r="I36" s="4">
        <f t="shared" si="11"/>
        <v>885821.39000000013</v>
      </c>
    </row>
    <row r="37" spans="1:10" ht="15" customHeight="1" x14ac:dyDescent="0.25">
      <c r="A37" s="39"/>
      <c r="B37" s="36"/>
      <c r="C37" s="37"/>
      <c r="D37" s="11">
        <v>2021</v>
      </c>
      <c r="E37" s="4">
        <f t="shared" ref="E37:E39" si="12">F37+G37+H37+I37</f>
        <v>23220768.919999998</v>
      </c>
      <c r="F37" s="4">
        <v>17493507.129999999</v>
      </c>
      <c r="G37" s="4">
        <v>5243176.6399999997</v>
      </c>
      <c r="H37" s="4">
        <v>0</v>
      </c>
      <c r="I37" s="4">
        <v>484085.15</v>
      </c>
    </row>
    <row r="38" spans="1:10" ht="15" customHeight="1" x14ac:dyDescent="0.25">
      <c r="A38" s="39"/>
      <c r="B38" s="36"/>
      <c r="C38" s="37"/>
      <c r="D38" s="11">
        <v>2022</v>
      </c>
      <c r="E38" s="4">
        <f t="shared" si="12"/>
        <v>4965551.04</v>
      </c>
      <c r="F38" s="4">
        <v>3869461.61</v>
      </c>
      <c r="G38" s="4">
        <v>986471.49</v>
      </c>
      <c r="H38" s="4">
        <v>0</v>
      </c>
      <c r="I38" s="4">
        <v>109617.94</v>
      </c>
    </row>
    <row r="39" spans="1:10" ht="15" customHeight="1" x14ac:dyDescent="0.25">
      <c r="A39" s="39"/>
      <c r="B39" s="36"/>
      <c r="C39" s="36"/>
      <c r="D39" s="12">
        <v>2023</v>
      </c>
      <c r="E39" s="4">
        <f t="shared" si="12"/>
        <v>11814800.000000002</v>
      </c>
      <c r="F39" s="4">
        <v>9159294.7100000009</v>
      </c>
      <c r="G39" s="4">
        <v>2363386.9900000002</v>
      </c>
      <c r="H39" s="4">
        <v>0</v>
      </c>
      <c r="I39" s="4">
        <v>292118.3</v>
      </c>
    </row>
    <row r="40" spans="1:10" s="16" customFormat="1" ht="30.75" customHeight="1" x14ac:dyDescent="0.25">
      <c r="A40" s="39"/>
      <c r="B40" s="36"/>
      <c r="C40" s="37" t="s">
        <v>45</v>
      </c>
      <c r="D40" s="12" t="s">
        <v>7</v>
      </c>
      <c r="E40" s="4">
        <f>F40+G40+H40+I40</f>
        <v>96992300</v>
      </c>
      <c r="F40" s="4">
        <f>SUM(F41:F43)</f>
        <v>80000000</v>
      </c>
      <c r="G40" s="4">
        <f t="shared" ref="G40:I40" si="13">SUM(G41:G43)</f>
        <v>16992300</v>
      </c>
      <c r="H40" s="4">
        <f t="shared" si="13"/>
        <v>0</v>
      </c>
      <c r="I40" s="4">
        <f t="shared" si="13"/>
        <v>0</v>
      </c>
      <c r="J40" s="15"/>
    </row>
    <row r="41" spans="1:10" s="16" customFormat="1" ht="30.75" customHeight="1" x14ac:dyDescent="0.25">
      <c r="A41" s="39"/>
      <c r="B41" s="36"/>
      <c r="C41" s="36"/>
      <c r="D41" s="12">
        <v>2021</v>
      </c>
      <c r="E41" s="4">
        <f t="shared" ref="E41:E43" si="14">F41+G41+H41+I41</f>
        <v>96992300</v>
      </c>
      <c r="F41" s="4">
        <v>80000000</v>
      </c>
      <c r="G41" s="4">
        <v>16992300</v>
      </c>
      <c r="H41" s="4">
        <v>0</v>
      </c>
      <c r="I41" s="4">
        <v>0</v>
      </c>
      <c r="J41" s="15"/>
    </row>
    <row r="42" spans="1:10" s="16" customFormat="1" ht="30.75" customHeight="1" x14ac:dyDescent="0.25">
      <c r="A42" s="39"/>
      <c r="B42" s="36"/>
      <c r="C42" s="36"/>
      <c r="D42" s="12">
        <v>2022</v>
      </c>
      <c r="E42" s="4">
        <f t="shared" si="14"/>
        <v>0</v>
      </c>
      <c r="F42" s="4">
        <v>0</v>
      </c>
      <c r="G42" s="4">
        <v>0</v>
      </c>
      <c r="H42" s="4">
        <v>0</v>
      </c>
      <c r="I42" s="4">
        <v>0</v>
      </c>
      <c r="J42" s="15"/>
    </row>
    <row r="43" spans="1:10" s="16" customFormat="1" ht="30.75" customHeight="1" x14ac:dyDescent="0.25">
      <c r="A43" s="39"/>
      <c r="B43" s="36"/>
      <c r="C43" s="36"/>
      <c r="D43" s="12">
        <v>2023</v>
      </c>
      <c r="E43" s="4">
        <f t="shared" si="14"/>
        <v>0</v>
      </c>
      <c r="F43" s="4">
        <v>0</v>
      </c>
      <c r="G43" s="4">
        <v>0</v>
      </c>
      <c r="H43" s="4">
        <v>0</v>
      </c>
      <c r="I43" s="4">
        <v>0</v>
      </c>
      <c r="J43" s="15"/>
    </row>
    <row r="44" spans="1:10" s="16" customFormat="1" ht="23.1" customHeight="1" x14ac:dyDescent="0.25">
      <c r="A44" s="39"/>
      <c r="B44" s="36"/>
      <c r="C44" s="37" t="s">
        <v>44</v>
      </c>
      <c r="D44" s="12" t="s">
        <v>7</v>
      </c>
      <c r="E44" s="4">
        <f>F44+G44+H44+I44</f>
        <v>109285304.40000001</v>
      </c>
      <c r="F44" s="4">
        <f>F45+F46+F47</f>
        <v>95000000</v>
      </c>
      <c r="G44" s="4">
        <f t="shared" ref="G44:I44" si="15">G45+G46+G47</f>
        <v>1000000</v>
      </c>
      <c r="H44" s="4">
        <f t="shared" si="15"/>
        <v>0</v>
      </c>
      <c r="I44" s="4">
        <f t="shared" si="15"/>
        <v>13285304.4</v>
      </c>
      <c r="J44" s="15"/>
    </row>
    <row r="45" spans="1:10" s="16" customFormat="1" ht="23.1" customHeight="1" x14ac:dyDescent="0.25">
      <c r="A45" s="39"/>
      <c r="B45" s="36"/>
      <c r="C45" s="37"/>
      <c r="D45" s="12">
        <v>2021</v>
      </c>
      <c r="E45" s="4">
        <f t="shared" ref="E45:E46" si="16">F45+G45+H45+I45</f>
        <v>0</v>
      </c>
      <c r="F45" s="4">
        <v>0</v>
      </c>
      <c r="G45" s="4">
        <v>0</v>
      </c>
      <c r="H45" s="4">
        <v>0</v>
      </c>
      <c r="I45" s="4">
        <v>0</v>
      </c>
      <c r="J45" s="15"/>
    </row>
    <row r="46" spans="1:10" s="16" customFormat="1" ht="23.1" customHeight="1" x14ac:dyDescent="0.25">
      <c r="A46" s="39"/>
      <c r="B46" s="36"/>
      <c r="C46" s="37"/>
      <c r="D46" s="12">
        <v>2022</v>
      </c>
      <c r="E46" s="4">
        <f t="shared" si="16"/>
        <v>0</v>
      </c>
      <c r="F46" s="4">
        <v>0</v>
      </c>
      <c r="G46" s="4">
        <v>0</v>
      </c>
      <c r="H46" s="4">
        <v>0</v>
      </c>
      <c r="I46" s="4">
        <v>0</v>
      </c>
      <c r="J46" s="15"/>
    </row>
    <row r="47" spans="1:10" s="16" customFormat="1" ht="22.15" customHeight="1" x14ac:dyDescent="0.25">
      <c r="A47" s="39"/>
      <c r="B47" s="36"/>
      <c r="C47" s="37"/>
      <c r="D47" s="12">
        <v>2023</v>
      </c>
      <c r="E47" s="4">
        <f>F47+G47+H47+I47</f>
        <v>109285304.40000001</v>
      </c>
      <c r="F47" s="4">
        <v>95000000</v>
      </c>
      <c r="G47" s="4">
        <v>1000000</v>
      </c>
      <c r="H47" s="4">
        <v>0</v>
      </c>
      <c r="I47" s="4">
        <v>13285304.4</v>
      </c>
      <c r="J47" s="15"/>
    </row>
    <row r="48" spans="1:10" s="16" customFormat="1" ht="27.95" customHeight="1" x14ac:dyDescent="0.25">
      <c r="A48" s="39"/>
      <c r="B48" s="36"/>
      <c r="C48" s="37" t="s">
        <v>29</v>
      </c>
      <c r="D48" s="12" t="s">
        <v>7</v>
      </c>
      <c r="E48" s="4">
        <f>F48+G48+H48+I48</f>
        <v>0</v>
      </c>
      <c r="F48" s="4">
        <f>F49+F50+F51</f>
        <v>0</v>
      </c>
      <c r="G48" s="4">
        <f t="shared" ref="G48:I48" si="17">G49+G50+G51</f>
        <v>0</v>
      </c>
      <c r="H48" s="4">
        <f t="shared" si="17"/>
        <v>0</v>
      </c>
      <c r="I48" s="4">
        <f t="shared" si="17"/>
        <v>0</v>
      </c>
      <c r="J48" s="15"/>
    </row>
    <row r="49" spans="1:10" s="16" customFormat="1" ht="27.95" customHeight="1" x14ac:dyDescent="0.25">
      <c r="A49" s="39"/>
      <c r="B49" s="36"/>
      <c r="C49" s="37"/>
      <c r="D49" s="12">
        <v>2021</v>
      </c>
      <c r="E49" s="4">
        <f t="shared" ref="E49:E50" si="18">F49+G49+H49+I49</f>
        <v>0</v>
      </c>
      <c r="F49" s="4">
        <v>0</v>
      </c>
      <c r="G49" s="4">
        <v>0</v>
      </c>
      <c r="H49" s="4">
        <v>0</v>
      </c>
      <c r="I49" s="4">
        <v>0</v>
      </c>
      <c r="J49" s="15"/>
    </row>
    <row r="50" spans="1:10" s="16" customFormat="1" ht="27.95" customHeight="1" x14ac:dyDescent="0.25">
      <c r="A50" s="39"/>
      <c r="B50" s="36"/>
      <c r="C50" s="37"/>
      <c r="D50" s="12">
        <v>2022</v>
      </c>
      <c r="E50" s="4">
        <f t="shared" si="18"/>
        <v>0</v>
      </c>
      <c r="F50" s="4">
        <v>0</v>
      </c>
      <c r="G50" s="4">
        <v>0</v>
      </c>
      <c r="H50" s="4">
        <v>0</v>
      </c>
      <c r="I50" s="4">
        <v>0</v>
      </c>
      <c r="J50" s="15"/>
    </row>
    <row r="51" spans="1:10" s="16" customFormat="1" ht="27.95" customHeight="1" x14ac:dyDescent="0.25">
      <c r="A51" s="39"/>
      <c r="B51" s="36"/>
      <c r="C51" s="37"/>
      <c r="D51" s="12">
        <v>2023</v>
      </c>
      <c r="E51" s="4">
        <v>0</v>
      </c>
      <c r="F51" s="4">
        <v>0</v>
      </c>
      <c r="G51" s="4">
        <v>0</v>
      </c>
      <c r="H51" s="4">
        <v>0</v>
      </c>
      <c r="I51" s="4">
        <v>0</v>
      </c>
      <c r="J51" s="15"/>
    </row>
    <row r="52" spans="1:10" ht="15" customHeight="1" x14ac:dyDescent="0.25">
      <c r="A52" s="41" t="s">
        <v>3</v>
      </c>
      <c r="B52" s="37" t="s">
        <v>31</v>
      </c>
      <c r="C52" s="34" t="s">
        <v>43</v>
      </c>
      <c r="D52" s="13" t="s">
        <v>7</v>
      </c>
      <c r="E52" s="4">
        <f>F52+G52+H52+I52</f>
        <v>49675000</v>
      </c>
      <c r="F52" s="4">
        <f>SUM(F53:F59)</f>
        <v>32320182.66</v>
      </c>
      <c r="G52" s="4">
        <f t="shared" ref="G52:I52" si="19">SUM(G53:G59)</f>
        <v>9037717.3399999999</v>
      </c>
      <c r="H52" s="4">
        <f t="shared" si="19"/>
        <v>0</v>
      </c>
      <c r="I52" s="4">
        <f t="shared" si="19"/>
        <v>8317100</v>
      </c>
    </row>
    <row r="53" spans="1:10" ht="15" customHeight="1" x14ac:dyDescent="0.25">
      <c r="A53" s="39"/>
      <c r="B53" s="36"/>
      <c r="C53" s="36"/>
      <c r="D53" s="12">
        <v>2024</v>
      </c>
      <c r="E53" s="4">
        <f t="shared" ref="E53" si="20">F53+G53+H53+I53</f>
        <v>42475000</v>
      </c>
      <c r="F53" s="4">
        <f>F61+F69</f>
        <v>32320182.66</v>
      </c>
      <c r="G53" s="4">
        <f>G61+G69</f>
        <v>9037717.3399999999</v>
      </c>
      <c r="H53" s="4">
        <v>0</v>
      </c>
      <c r="I53" s="4">
        <f>I61+I69</f>
        <v>1117100</v>
      </c>
    </row>
    <row r="54" spans="1:10" ht="15" customHeight="1" x14ac:dyDescent="0.25">
      <c r="A54" s="39"/>
      <c r="B54" s="36"/>
      <c r="C54" s="36"/>
      <c r="D54" s="12">
        <v>2025</v>
      </c>
      <c r="E54" s="4">
        <f>F54+G54+H54+I54</f>
        <v>1200000</v>
      </c>
      <c r="F54" s="4">
        <v>0</v>
      </c>
      <c r="G54" s="4">
        <v>0</v>
      </c>
      <c r="H54" s="4">
        <v>0</v>
      </c>
      <c r="I54" s="4">
        <f>I62+I70</f>
        <v>1200000</v>
      </c>
    </row>
    <row r="55" spans="1:10" ht="15" customHeight="1" x14ac:dyDescent="0.25">
      <c r="A55" s="39"/>
      <c r="B55" s="36"/>
      <c r="C55" s="36"/>
      <c r="D55" s="12">
        <v>2026</v>
      </c>
      <c r="E55" s="4">
        <f t="shared" ref="E55:E58" si="21">F55+G55+H55+I55</f>
        <v>1200000</v>
      </c>
      <c r="F55" s="4">
        <v>0</v>
      </c>
      <c r="G55" s="4">
        <v>0</v>
      </c>
      <c r="H55" s="4">
        <v>0</v>
      </c>
      <c r="I55" s="4">
        <f>I63+I71</f>
        <v>1200000</v>
      </c>
    </row>
    <row r="56" spans="1:10" ht="15" customHeight="1" x14ac:dyDescent="0.25">
      <c r="A56" s="39"/>
      <c r="B56" s="36"/>
      <c r="C56" s="36"/>
      <c r="D56" s="12">
        <v>2027</v>
      </c>
      <c r="E56" s="4">
        <f t="shared" si="21"/>
        <v>1200000</v>
      </c>
      <c r="F56" s="4">
        <v>0</v>
      </c>
      <c r="G56" s="4">
        <v>0</v>
      </c>
      <c r="H56" s="4">
        <v>0</v>
      </c>
      <c r="I56" s="4">
        <f>I62+I70</f>
        <v>1200000</v>
      </c>
    </row>
    <row r="57" spans="1:10" ht="15" customHeight="1" x14ac:dyDescent="0.25">
      <c r="A57" s="39"/>
      <c r="B57" s="36"/>
      <c r="C57" s="36"/>
      <c r="D57" s="12">
        <v>2028</v>
      </c>
      <c r="E57" s="4">
        <f t="shared" si="21"/>
        <v>1200000</v>
      </c>
      <c r="F57" s="4">
        <v>0</v>
      </c>
      <c r="G57" s="4">
        <v>0</v>
      </c>
      <c r="H57" s="4">
        <v>0</v>
      </c>
      <c r="I57" s="4">
        <f>I63+I71</f>
        <v>1200000</v>
      </c>
    </row>
    <row r="58" spans="1:10" ht="15" customHeight="1" x14ac:dyDescent="0.25">
      <c r="A58" s="39"/>
      <c r="B58" s="36"/>
      <c r="C58" s="36"/>
      <c r="D58" s="12">
        <v>2029</v>
      </c>
      <c r="E58" s="4">
        <f t="shared" si="21"/>
        <v>1200000</v>
      </c>
      <c r="F58" s="4">
        <v>0</v>
      </c>
      <c r="G58" s="4">
        <v>0</v>
      </c>
      <c r="H58" s="4">
        <v>0</v>
      </c>
      <c r="I58" s="4">
        <f>I65+I74</f>
        <v>1200000</v>
      </c>
    </row>
    <row r="59" spans="1:10" ht="15" customHeight="1" x14ac:dyDescent="0.25">
      <c r="A59" s="39"/>
      <c r="B59" s="36"/>
      <c r="C59" s="36"/>
      <c r="D59" s="12">
        <v>2030</v>
      </c>
      <c r="E59" s="4">
        <f t="shared" ref="E59" si="22">F59+G59+H59+I59</f>
        <v>1200000</v>
      </c>
      <c r="F59" s="4">
        <v>0</v>
      </c>
      <c r="G59" s="4">
        <v>0</v>
      </c>
      <c r="H59" s="4">
        <v>0</v>
      </c>
      <c r="I59" s="4">
        <f>I67+I75</f>
        <v>1200000</v>
      </c>
    </row>
    <row r="60" spans="1:10" ht="15" customHeight="1" x14ac:dyDescent="0.25">
      <c r="A60" s="39"/>
      <c r="B60" s="36"/>
      <c r="C60" s="34" t="s">
        <v>14</v>
      </c>
      <c r="D60" s="11" t="s">
        <v>7</v>
      </c>
      <c r="E60" s="4">
        <f>F60+G60+H60+I60</f>
        <v>33779030</v>
      </c>
      <c r="F60" s="4">
        <f>SUM(F61:F67)</f>
        <v>22507349.09</v>
      </c>
      <c r="G60" s="4">
        <f t="shared" ref="G60:I60" si="23">SUM(G61:G67)</f>
        <v>6293747.2000000002</v>
      </c>
      <c r="H60" s="4">
        <f t="shared" si="23"/>
        <v>0</v>
      </c>
      <c r="I60" s="4">
        <f t="shared" si="23"/>
        <v>4977933.71</v>
      </c>
    </row>
    <row r="61" spans="1:10" ht="15" customHeight="1" x14ac:dyDescent="0.25">
      <c r="A61" s="39"/>
      <c r="B61" s="36"/>
      <c r="C61" s="36"/>
      <c r="D61" s="12">
        <v>2024</v>
      </c>
      <c r="E61" s="4">
        <f t="shared" ref="E61" si="24">F61+G61+H61+I61</f>
        <v>29579030</v>
      </c>
      <c r="F61" s="8">
        <v>22507349.09</v>
      </c>
      <c r="G61" s="5">
        <v>6293747.2000000002</v>
      </c>
      <c r="H61" s="4">
        <v>0</v>
      </c>
      <c r="I61" s="5">
        <v>777933.71</v>
      </c>
    </row>
    <row r="62" spans="1:10" ht="15" customHeight="1" x14ac:dyDescent="0.25">
      <c r="A62" s="39"/>
      <c r="B62" s="36"/>
      <c r="C62" s="36"/>
      <c r="D62" s="12">
        <v>2025</v>
      </c>
      <c r="E62" s="4">
        <f t="shared" ref="E62:E76" si="25">F62+G62+H62+I62</f>
        <v>700000</v>
      </c>
      <c r="F62" s="4">
        <v>0</v>
      </c>
      <c r="G62" s="4">
        <v>0</v>
      </c>
      <c r="H62" s="4">
        <v>0</v>
      </c>
      <c r="I62" s="4">
        <v>700000</v>
      </c>
    </row>
    <row r="63" spans="1:10" ht="15" customHeight="1" x14ac:dyDescent="0.25">
      <c r="A63" s="39"/>
      <c r="B63" s="36"/>
      <c r="C63" s="36"/>
      <c r="D63" s="12">
        <v>2026</v>
      </c>
      <c r="E63" s="4">
        <f t="shared" ref="E63:E65" si="26">F63+G63+H63+I63</f>
        <v>700000</v>
      </c>
      <c r="F63" s="4">
        <v>0</v>
      </c>
      <c r="G63" s="4">
        <v>0</v>
      </c>
      <c r="H63" s="4">
        <v>0</v>
      </c>
      <c r="I63" s="4">
        <v>700000</v>
      </c>
    </row>
    <row r="64" spans="1:10" ht="15" customHeight="1" x14ac:dyDescent="0.25">
      <c r="A64" s="39"/>
      <c r="B64" s="36"/>
      <c r="C64" s="36"/>
      <c r="D64" s="12">
        <v>2027</v>
      </c>
      <c r="E64" s="4">
        <f t="shared" si="26"/>
        <v>700000</v>
      </c>
      <c r="F64" s="4">
        <v>0</v>
      </c>
      <c r="G64" s="4">
        <v>0</v>
      </c>
      <c r="H64" s="4">
        <v>0</v>
      </c>
      <c r="I64" s="4">
        <v>700000</v>
      </c>
    </row>
    <row r="65" spans="1:10" ht="15" customHeight="1" x14ac:dyDescent="0.25">
      <c r="A65" s="39"/>
      <c r="B65" s="36"/>
      <c r="C65" s="36"/>
      <c r="D65" s="12">
        <v>2028</v>
      </c>
      <c r="E65" s="4">
        <f t="shared" si="26"/>
        <v>700000</v>
      </c>
      <c r="F65" s="4">
        <v>0</v>
      </c>
      <c r="G65" s="4">
        <v>0</v>
      </c>
      <c r="H65" s="4">
        <v>0</v>
      </c>
      <c r="I65" s="4">
        <v>700000</v>
      </c>
    </row>
    <row r="66" spans="1:10" ht="15" customHeight="1" x14ac:dyDescent="0.25">
      <c r="A66" s="39"/>
      <c r="B66" s="36"/>
      <c r="C66" s="36"/>
      <c r="D66" s="12">
        <v>2029</v>
      </c>
      <c r="E66" s="4">
        <f t="shared" ref="E66" si="27">F66+G66+H66+I66</f>
        <v>700000</v>
      </c>
      <c r="F66" s="4">
        <v>0</v>
      </c>
      <c r="G66" s="4">
        <v>0</v>
      </c>
      <c r="H66" s="4">
        <v>0</v>
      </c>
      <c r="I66" s="4">
        <v>700000</v>
      </c>
    </row>
    <row r="67" spans="1:10" ht="15" customHeight="1" x14ac:dyDescent="0.25">
      <c r="A67" s="39"/>
      <c r="B67" s="36"/>
      <c r="C67" s="36"/>
      <c r="D67" s="12">
        <v>2030</v>
      </c>
      <c r="E67" s="4">
        <f t="shared" si="25"/>
        <v>700000</v>
      </c>
      <c r="F67" s="4">
        <v>0</v>
      </c>
      <c r="G67" s="4">
        <v>0</v>
      </c>
      <c r="H67" s="4">
        <v>0</v>
      </c>
      <c r="I67" s="4">
        <v>700000</v>
      </c>
    </row>
    <row r="68" spans="1:10" ht="15" customHeight="1" x14ac:dyDescent="0.25">
      <c r="A68" s="39"/>
      <c r="B68" s="36"/>
      <c r="C68" s="37" t="s">
        <v>15</v>
      </c>
      <c r="D68" s="13" t="s">
        <v>7</v>
      </c>
      <c r="E68" s="4">
        <f t="shared" si="25"/>
        <v>15895970</v>
      </c>
      <c r="F68" s="4">
        <f>SUM(F69:F75)</f>
        <v>9812833.5700000003</v>
      </c>
      <c r="G68" s="4">
        <f t="shared" ref="G68:I68" si="28">SUM(G69:G75)</f>
        <v>2743970.14</v>
      </c>
      <c r="H68" s="4">
        <f t="shared" si="28"/>
        <v>0</v>
      </c>
      <c r="I68" s="4">
        <f t="shared" si="28"/>
        <v>3339166.29</v>
      </c>
    </row>
    <row r="69" spans="1:10" s="16" customFormat="1" ht="15" customHeight="1" x14ac:dyDescent="0.25">
      <c r="A69" s="39"/>
      <c r="B69" s="36"/>
      <c r="C69" s="36"/>
      <c r="D69" s="12">
        <v>2024</v>
      </c>
      <c r="E69" s="4">
        <f t="shared" si="25"/>
        <v>12895970</v>
      </c>
      <c r="F69" s="8">
        <v>9812833.5700000003</v>
      </c>
      <c r="G69" s="5">
        <v>2743970.14</v>
      </c>
      <c r="H69" s="4">
        <v>0</v>
      </c>
      <c r="I69" s="5">
        <v>339166.29</v>
      </c>
      <c r="J69" s="15"/>
    </row>
    <row r="70" spans="1:10" s="16" customFormat="1" ht="15" customHeight="1" x14ac:dyDescent="0.25">
      <c r="A70" s="39"/>
      <c r="B70" s="36"/>
      <c r="C70" s="36"/>
      <c r="D70" s="12">
        <v>2025</v>
      </c>
      <c r="E70" s="4">
        <f t="shared" si="25"/>
        <v>500000</v>
      </c>
      <c r="F70" s="4">
        <v>0</v>
      </c>
      <c r="G70" s="4">
        <v>0</v>
      </c>
      <c r="H70" s="4">
        <v>0</v>
      </c>
      <c r="I70" s="4">
        <v>500000</v>
      </c>
      <c r="J70" s="15"/>
    </row>
    <row r="71" spans="1:10" s="16" customFormat="1" ht="15" customHeight="1" x14ac:dyDescent="0.25">
      <c r="A71" s="39"/>
      <c r="B71" s="36"/>
      <c r="C71" s="36"/>
      <c r="D71" s="12">
        <v>2026</v>
      </c>
      <c r="E71" s="4">
        <f t="shared" ref="E71:E74" si="29">F71+G71+H71+I71</f>
        <v>500000</v>
      </c>
      <c r="F71" s="4">
        <v>0</v>
      </c>
      <c r="G71" s="4">
        <v>0</v>
      </c>
      <c r="H71" s="4">
        <v>0</v>
      </c>
      <c r="I71" s="4">
        <v>500000</v>
      </c>
      <c r="J71" s="15"/>
    </row>
    <row r="72" spans="1:10" s="16" customFormat="1" ht="15" customHeight="1" x14ac:dyDescent="0.25">
      <c r="A72" s="39"/>
      <c r="B72" s="36"/>
      <c r="C72" s="36"/>
      <c r="D72" s="12">
        <v>2027</v>
      </c>
      <c r="E72" s="4">
        <f t="shared" si="29"/>
        <v>500000</v>
      </c>
      <c r="F72" s="4">
        <v>0</v>
      </c>
      <c r="G72" s="4">
        <v>0</v>
      </c>
      <c r="H72" s="4">
        <v>0</v>
      </c>
      <c r="I72" s="4">
        <v>500000</v>
      </c>
      <c r="J72" s="15"/>
    </row>
    <row r="73" spans="1:10" s="16" customFormat="1" ht="15" customHeight="1" x14ac:dyDescent="0.25">
      <c r="A73" s="39"/>
      <c r="B73" s="36"/>
      <c r="C73" s="36"/>
      <c r="D73" s="12">
        <v>2028</v>
      </c>
      <c r="E73" s="4">
        <f t="shared" ref="E73" si="30">F73+G73+H73+I73</f>
        <v>500000</v>
      </c>
      <c r="F73" s="4">
        <v>0</v>
      </c>
      <c r="G73" s="4">
        <v>0</v>
      </c>
      <c r="H73" s="4">
        <v>0</v>
      </c>
      <c r="I73" s="4">
        <v>500000</v>
      </c>
      <c r="J73" s="15"/>
    </row>
    <row r="74" spans="1:10" s="16" customFormat="1" ht="15" customHeight="1" x14ac:dyDescent="0.25">
      <c r="A74" s="39"/>
      <c r="B74" s="36"/>
      <c r="C74" s="36"/>
      <c r="D74" s="12">
        <v>2029</v>
      </c>
      <c r="E74" s="4">
        <f t="shared" si="29"/>
        <v>500000</v>
      </c>
      <c r="F74" s="4">
        <v>0</v>
      </c>
      <c r="G74" s="4">
        <v>0</v>
      </c>
      <c r="H74" s="4">
        <v>0</v>
      </c>
      <c r="I74" s="4">
        <v>500000</v>
      </c>
      <c r="J74" s="15"/>
    </row>
    <row r="75" spans="1:10" s="16" customFormat="1" ht="15" customHeight="1" x14ac:dyDescent="0.25">
      <c r="A75" s="39"/>
      <c r="B75" s="36"/>
      <c r="C75" s="36"/>
      <c r="D75" s="12">
        <v>2030</v>
      </c>
      <c r="E75" s="4">
        <f t="shared" si="25"/>
        <v>500000</v>
      </c>
      <c r="F75" s="4">
        <v>0</v>
      </c>
      <c r="G75" s="4">
        <v>0</v>
      </c>
      <c r="H75" s="4">
        <v>0</v>
      </c>
      <c r="I75" s="4">
        <v>500000</v>
      </c>
      <c r="J75" s="15"/>
    </row>
    <row r="76" spans="1:10" s="16" customFormat="1" ht="15" customHeight="1" x14ac:dyDescent="0.25">
      <c r="A76" s="39"/>
      <c r="B76" s="36"/>
      <c r="C76" s="37" t="s">
        <v>22</v>
      </c>
      <c r="D76" s="14" t="s">
        <v>7</v>
      </c>
      <c r="E76" s="4">
        <f t="shared" si="25"/>
        <v>135000000</v>
      </c>
      <c r="F76" s="4">
        <f>F77+F78+F83</f>
        <v>98705500</v>
      </c>
      <c r="G76" s="4">
        <f t="shared" ref="G76:I76" si="31">G77+G78+G83</f>
        <v>31794500</v>
      </c>
      <c r="H76" s="4">
        <f t="shared" si="31"/>
        <v>0</v>
      </c>
      <c r="I76" s="4">
        <f t="shared" si="31"/>
        <v>4500000</v>
      </c>
      <c r="J76" s="15"/>
    </row>
    <row r="77" spans="1:10" s="16" customFormat="1" ht="15" customHeight="1" x14ac:dyDescent="0.25">
      <c r="A77" s="39"/>
      <c r="B77" s="36"/>
      <c r="C77" s="37"/>
      <c r="D77" s="12">
        <v>2024</v>
      </c>
      <c r="E77" s="4">
        <f t="shared" ref="E77:E83" si="32">F77+G77+H77+I77</f>
        <v>135000000</v>
      </c>
      <c r="F77" s="4">
        <v>98705500</v>
      </c>
      <c r="G77" s="4">
        <v>31794500</v>
      </c>
      <c r="H77" s="4">
        <v>0</v>
      </c>
      <c r="I77" s="4">
        <v>4500000</v>
      </c>
      <c r="J77" s="15"/>
    </row>
    <row r="78" spans="1:10" s="16" customFormat="1" ht="15" customHeight="1" x14ac:dyDescent="0.25">
      <c r="A78" s="39"/>
      <c r="B78" s="36"/>
      <c r="C78" s="37"/>
      <c r="D78" s="12">
        <v>2025</v>
      </c>
      <c r="E78" s="4">
        <f t="shared" si="32"/>
        <v>0</v>
      </c>
      <c r="F78" s="4">
        <v>0</v>
      </c>
      <c r="G78" s="4">
        <v>0</v>
      </c>
      <c r="H78" s="4">
        <v>0</v>
      </c>
      <c r="I78" s="4">
        <v>0</v>
      </c>
      <c r="J78" s="15"/>
    </row>
    <row r="79" spans="1:10" s="16" customFormat="1" ht="15" customHeight="1" x14ac:dyDescent="0.25">
      <c r="A79" s="39"/>
      <c r="B79" s="36"/>
      <c r="C79" s="37"/>
      <c r="D79" s="12">
        <v>2026</v>
      </c>
      <c r="E79" s="4">
        <f t="shared" ref="E79:E82" si="33">F79+G79+H79+I79</f>
        <v>0</v>
      </c>
      <c r="F79" s="4">
        <v>0</v>
      </c>
      <c r="G79" s="4">
        <v>0</v>
      </c>
      <c r="H79" s="4">
        <v>0</v>
      </c>
      <c r="I79" s="4">
        <v>0</v>
      </c>
      <c r="J79" s="15"/>
    </row>
    <row r="80" spans="1:10" s="16" customFormat="1" ht="15" customHeight="1" x14ac:dyDescent="0.25">
      <c r="A80" s="39"/>
      <c r="B80" s="36"/>
      <c r="C80" s="37"/>
      <c r="D80" s="12">
        <v>2027</v>
      </c>
      <c r="E80" s="4">
        <f t="shared" si="33"/>
        <v>0</v>
      </c>
      <c r="F80" s="4">
        <v>0</v>
      </c>
      <c r="G80" s="4">
        <v>0</v>
      </c>
      <c r="H80" s="4">
        <v>0</v>
      </c>
      <c r="I80" s="4">
        <v>0</v>
      </c>
      <c r="J80" s="15"/>
    </row>
    <row r="81" spans="1:10" s="16" customFormat="1" ht="15" customHeight="1" x14ac:dyDescent="0.25">
      <c r="A81" s="39"/>
      <c r="B81" s="36"/>
      <c r="C81" s="37"/>
      <c r="D81" s="12">
        <v>2028</v>
      </c>
      <c r="E81" s="4">
        <f t="shared" si="33"/>
        <v>0</v>
      </c>
      <c r="F81" s="4">
        <v>0</v>
      </c>
      <c r="G81" s="4">
        <v>0</v>
      </c>
      <c r="H81" s="4">
        <v>0</v>
      </c>
      <c r="I81" s="4">
        <v>0</v>
      </c>
      <c r="J81" s="15"/>
    </row>
    <row r="82" spans="1:10" s="16" customFormat="1" ht="15" customHeight="1" x14ac:dyDescent="0.25">
      <c r="A82" s="39"/>
      <c r="B82" s="36"/>
      <c r="C82" s="37"/>
      <c r="D82" s="12">
        <v>2029</v>
      </c>
      <c r="E82" s="4">
        <f t="shared" si="33"/>
        <v>0</v>
      </c>
      <c r="F82" s="4">
        <v>0</v>
      </c>
      <c r="G82" s="4">
        <v>0</v>
      </c>
      <c r="H82" s="4">
        <v>0</v>
      </c>
      <c r="I82" s="4">
        <v>0</v>
      </c>
      <c r="J82" s="15"/>
    </row>
    <row r="83" spans="1:10" s="16" customFormat="1" ht="15" customHeight="1" x14ac:dyDescent="0.25">
      <c r="A83" s="39"/>
      <c r="B83" s="36"/>
      <c r="C83" s="37"/>
      <c r="D83" s="12">
        <v>2030</v>
      </c>
      <c r="E83" s="4">
        <f t="shared" si="32"/>
        <v>0</v>
      </c>
      <c r="F83" s="4">
        <v>0</v>
      </c>
      <c r="G83" s="4">
        <v>0</v>
      </c>
      <c r="H83" s="4">
        <v>0</v>
      </c>
      <c r="I83" s="4">
        <v>0</v>
      </c>
      <c r="J83" s="15"/>
    </row>
    <row r="84" spans="1:10" s="16" customFormat="1" ht="16.5" customHeight="1" x14ac:dyDescent="0.25">
      <c r="A84" s="38" t="s">
        <v>36</v>
      </c>
      <c r="B84" s="38"/>
      <c r="C84" s="38"/>
      <c r="D84" s="12" t="s">
        <v>7</v>
      </c>
      <c r="E84" s="4">
        <f>F84+G84+H84+I84</f>
        <v>520632048.98000002</v>
      </c>
      <c r="F84" s="4">
        <f>SUM(F85:F94)</f>
        <v>403873088.40999997</v>
      </c>
      <c r="G84" s="4">
        <f>SUM(G85:G94)</f>
        <v>85444111.590000004</v>
      </c>
      <c r="H84" s="4">
        <f>SUM(H85:H94)</f>
        <v>0</v>
      </c>
      <c r="I84" s="4">
        <f>SUM(I85:I94)</f>
        <v>31314848.98</v>
      </c>
      <c r="J84" s="15"/>
    </row>
    <row r="85" spans="1:10" s="16" customFormat="1" ht="16.5" customHeight="1" x14ac:dyDescent="0.25">
      <c r="A85" s="38"/>
      <c r="B85" s="38"/>
      <c r="C85" s="38"/>
      <c r="D85" s="12">
        <v>2021</v>
      </c>
      <c r="E85" s="4">
        <f>F85+G85+H85+I85</f>
        <v>143799391.02000001</v>
      </c>
      <c r="F85" s="4">
        <f t="shared" ref="F85:I87" si="34">F29+F41+F45+F49</f>
        <v>115262405.98</v>
      </c>
      <c r="G85" s="4">
        <f t="shared" si="34"/>
        <v>27561194.02</v>
      </c>
      <c r="H85" s="4">
        <f t="shared" si="34"/>
        <v>0</v>
      </c>
      <c r="I85" s="4">
        <f t="shared" si="34"/>
        <v>975791.02</v>
      </c>
      <c r="J85" s="15"/>
    </row>
    <row r="86" spans="1:10" s="16" customFormat="1" ht="16.5" customHeight="1" x14ac:dyDescent="0.25">
      <c r="A86" s="38"/>
      <c r="B86" s="38"/>
      <c r="C86" s="38"/>
      <c r="D86" s="12">
        <v>2022</v>
      </c>
      <c r="E86" s="4">
        <f t="shared" ref="E86:E94" si="35">F86+G86+H86+I86</f>
        <v>40732600</v>
      </c>
      <c r="F86" s="4">
        <f t="shared" si="34"/>
        <v>31741337.629999999</v>
      </c>
      <c r="G86" s="4">
        <f t="shared" si="34"/>
        <v>8092062.3700000001</v>
      </c>
      <c r="H86" s="4">
        <f t="shared" si="34"/>
        <v>0</v>
      </c>
      <c r="I86" s="4">
        <f t="shared" si="34"/>
        <v>899200</v>
      </c>
      <c r="J86" s="15"/>
    </row>
    <row r="87" spans="1:10" s="16" customFormat="1" ht="16.5" customHeight="1" x14ac:dyDescent="0.25">
      <c r="A87" s="38"/>
      <c r="B87" s="38"/>
      <c r="C87" s="38"/>
      <c r="D87" s="12">
        <v>2023</v>
      </c>
      <c r="E87" s="4">
        <f t="shared" si="35"/>
        <v>151425057.96000001</v>
      </c>
      <c r="F87" s="4">
        <f t="shared" si="34"/>
        <v>125843662.14</v>
      </c>
      <c r="G87" s="4">
        <f t="shared" si="34"/>
        <v>8958637.8599999994</v>
      </c>
      <c r="H87" s="4">
        <f t="shared" si="34"/>
        <v>0</v>
      </c>
      <c r="I87" s="4">
        <f t="shared" si="34"/>
        <v>16622757.960000001</v>
      </c>
      <c r="J87" s="15"/>
    </row>
    <row r="88" spans="1:10" s="16" customFormat="1" ht="16.5" customHeight="1" x14ac:dyDescent="0.25">
      <c r="A88" s="38"/>
      <c r="B88" s="38"/>
      <c r="C88" s="38"/>
      <c r="D88" s="12">
        <v>2024</v>
      </c>
      <c r="E88" s="4">
        <f t="shared" si="35"/>
        <v>177475000</v>
      </c>
      <c r="F88" s="4">
        <f>F53+F77</f>
        <v>131025682.66</v>
      </c>
      <c r="G88" s="4">
        <f t="shared" ref="G88:I88" si="36">G53+G77</f>
        <v>40832217.340000004</v>
      </c>
      <c r="H88" s="4">
        <f t="shared" si="36"/>
        <v>0</v>
      </c>
      <c r="I88" s="4">
        <f t="shared" si="36"/>
        <v>5617100</v>
      </c>
      <c r="J88" s="15"/>
    </row>
    <row r="89" spans="1:10" s="16" customFormat="1" ht="16.5" customHeight="1" x14ac:dyDescent="0.25">
      <c r="A89" s="38"/>
      <c r="B89" s="38"/>
      <c r="C89" s="38"/>
      <c r="D89" s="12">
        <v>2025</v>
      </c>
      <c r="E89" s="4">
        <f t="shared" si="35"/>
        <v>1200000</v>
      </c>
      <c r="F89" s="4">
        <f>F54+F78</f>
        <v>0</v>
      </c>
      <c r="G89" s="4">
        <f t="shared" ref="G89:I89" si="37">G54+G78</f>
        <v>0</v>
      </c>
      <c r="H89" s="4">
        <f t="shared" si="37"/>
        <v>0</v>
      </c>
      <c r="I89" s="4">
        <f t="shared" si="37"/>
        <v>1200000</v>
      </c>
      <c r="J89" s="15"/>
    </row>
    <row r="90" spans="1:10" s="16" customFormat="1" ht="16.5" customHeight="1" x14ac:dyDescent="0.25">
      <c r="A90" s="38"/>
      <c r="B90" s="38"/>
      <c r="C90" s="38"/>
      <c r="D90" s="12">
        <v>2026</v>
      </c>
      <c r="E90" s="4">
        <f t="shared" ref="E90:E93" si="38">F90+G90+H90+I90</f>
        <v>1200000</v>
      </c>
      <c r="F90" s="4">
        <f>F55+F79</f>
        <v>0</v>
      </c>
      <c r="G90" s="4">
        <f>G55+G79</f>
        <v>0</v>
      </c>
      <c r="H90" s="4">
        <f>H55+H79</f>
        <v>0</v>
      </c>
      <c r="I90" s="4">
        <f>I55+I79</f>
        <v>1200000</v>
      </c>
      <c r="J90" s="15"/>
    </row>
    <row r="91" spans="1:10" s="16" customFormat="1" ht="16.5" customHeight="1" x14ac:dyDescent="0.25">
      <c r="A91" s="38"/>
      <c r="B91" s="38"/>
      <c r="C91" s="38"/>
      <c r="D91" s="12">
        <v>2027</v>
      </c>
      <c r="E91" s="4">
        <f t="shared" si="38"/>
        <v>1200000</v>
      </c>
      <c r="F91" s="4">
        <f t="shared" ref="F91:I91" si="39">F56+F80</f>
        <v>0</v>
      </c>
      <c r="G91" s="4">
        <f t="shared" si="39"/>
        <v>0</v>
      </c>
      <c r="H91" s="4">
        <f t="shared" si="39"/>
        <v>0</v>
      </c>
      <c r="I91" s="4">
        <f t="shared" si="39"/>
        <v>1200000</v>
      </c>
      <c r="J91" s="15"/>
    </row>
    <row r="92" spans="1:10" s="16" customFormat="1" ht="16.5" customHeight="1" x14ac:dyDescent="0.25">
      <c r="A92" s="38"/>
      <c r="B92" s="38"/>
      <c r="C92" s="38"/>
      <c r="D92" s="12">
        <v>2028</v>
      </c>
      <c r="E92" s="4">
        <f t="shared" si="38"/>
        <v>1200000</v>
      </c>
      <c r="F92" s="4">
        <f t="shared" ref="F92:I92" si="40">F57+F81</f>
        <v>0</v>
      </c>
      <c r="G92" s="4">
        <f t="shared" si="40"/>
        <v>0</v>
      </c>
      <c r="H92" s="4">
        <f t="shared" si="40"/>
        <v>0</v>
      </c>
      <c r="I92" s="4">
        <f t="shared" si="40"/>
        <v>1200000</v>
      </c>
      <c r="J92" s="15"/>
    </row>
    <row r="93" spans="1:10" s="16" customFormat="1" ht="16.5" customHeight="1" x14ac:dyDescent="0.25">
      <c r="A93" s="38"/>
      <c r="B93" s="38"/>
      <c r="C93" s="38"/>
      <c r="D93" s="12">
        <v>2029</v>
      </c>
      <c r="E93" s="4">
        <f t="shared" si="38"/>
        <v>1200000</v>
      </c>
      <c r="F93" s="4">
        <f t="shared" ref="F93:I93" si="41">F58+F82</f>
        <v>0</v>
      </c>
      <c r="G93" s="4">
        <f t="shared" si="41"/>
        <v>0</v>
      </c>
      <c r="H93" s="4">
        <f t="shared" si="41"/>
        <v>0</v>
      </c>
      <c r="I93" s="4">
        <f t="shared" si="41"/>
        <v>1200000</v>
      </c>
      <c r="J93" s="15"/>
    </row>
    <row r="94" spans="1:10" s="16" customFormat="1" ht="16.5" customHeight="1" x14ac:dyDescent="0.25">
      <c r="A94" s="42"/>
      <c r="B94" s="42"/>
      <c r="C94" s="42"/>
      <c r="D94" s="12">
        <v>2030</v>
      </c>
      <c r="E94" s="4">
        <f t="shared" si="35"/>
        <v>1200000</v>
      </c>
      <c r="F94" s="4">
        <f t="shared" ref="F94:I94" si="42">F59+F83</f>
        <v>0</v>
      </c>
      <c r="G94" s="4">
        <f t="shared" si="42"/>
        <v>0</v>
      </c>
      <c r="H94" s="4">
        <f t="shared" si="42"/>
        <v>0</v>
      </c>
      <c r="I94" s="4">
        <f t="shared" si="42"/>
        <v>1200000</v>
      </c>
      <c r="J94" s="15"/>
    </row>
    <row r="95" spans="1:10" s="16" customFormat="1" ht="16.5" customHeight="1" x14ac:dyDescent="0.25">
      <c r="A95" s="38" t="s">
        <v>41</v>
      </c>
      <c r="B95" s="38"/>
      <c r="C95" s="38"/>
      <c r="D95" s="12" t="s">
        <v>7</v>
      </c>
      <c r="E95" s="4">
        <f>F95+G95+H95+I95</f>
        <v>712942693.5</v>
      </c>
      <c r="F95" s="4">
        <f>SUM(F96:F108)</f>
        <v>549591976.13999999</v>
      </c>
      <c r="G95" s="4">
        <f t="shared" ref="G95:H95" si="43">SUM(G96:G108)</f>
        <v>123937564.10000001</v>
      </c>
      <c r="H95" s="4">
        <f t="shared" si="43"/>
        <v>0</v>
      </c>
      <c r="I95" s="4">
        <f>SUM(I96:I108)</f>
        <v>39413153.260000005</v>
      </c>
      <c r="J95" s="15"/>
    </row>
    <row r="96" spans="1:10" s="16" customFormat="1" ht="16.5" customHeight="1" x14ac:dyDescent="0.25">
      <c r="A96" s="38"/>
      <c r="B96" s="38"/>
      <c r="C96" s="38"/>
      <c r="D96" s="12">
        <v>2018</v>
      </c>
      <c r="E96" s="4">
        <f t="shared" ref="E96:E101" si="44">F96+G96+H96+I96</f>
        <v>43902538.939999998</v>
      </c>
      <c r="F96" s="4">
        <f t="shared" ref="F96:I98" si="45">F24</f>
        <v>30542921.75</v>
      </c>
      <c r="G96" s="4">
        <f t="shared" si="45"/>
        <v>12023605.469999999</v>
      </c>
      <c r="H96" s="4">
        <f t="shared" si="45"/>
        <v>0</v>
      </c>
      <c r="I96" s="4">
        <f t="shared" si="45"/>
        <v>1336011.72</v>
      </c>
      <c r="J96" s="15"/>
    </row>
    <row r="97" spans="1:10" s="16" customFormat="1" ht="16.5" customHeight="1" x14ac:dyDescent="0.25">
      <c r="A97" s="38"/>
      <c r="B97" s="38"/>
      <c r="C97" s="38"/>
      <c r="D97" s="12">
        <v>2019</v>
      </c>
      <c r="E97" s="4">
        <f t="shared" si="44"/>
        <v>61660494.159999996</v>
      </c>
      <c r="F97" s="4">
        <f t="shared" si="45"/>
        <v>46514564.75</v>
      </c>
      <c r="G97" s="4">
        <f t="shared" si="45"/>
        <v>10194383.220000001</v>
      </c>
      <c r="H97" s="4">
        <f t="shared" si="45"/>
        <v>0</v>
      </c>
      <c r="I97" s="4">
        <f t="shared" si="45"/>
        <v>4951546.1900000004</v>
      </c>
      <c r="J97" s="15"/>
    </row>
    <row r="98" spans="1:10" s="16" customFormat="1" ht="16.5" customHeight="1" x14ac:dyDescent="0.25">
      <c r="A98" s="38"/>
      <c r="B98" s="38"/>
      <c r="C98" s="38"/>
      <c r="D98" s="12">
        <v>2020</v>
      </c>
      <c r="E98" s="4">
        <f t="shared" si="44"/>
        <v>86747611.420000017</v>
      </c>
      <c r="F98" s="4">
        <f t="shared" si="45"/>
        <v>68661401.230000004</v>
      </c>
      <c r="G98" s="4">
        <f t="shared" si="45"/>
        <v>16275463.82</v>
      </c>
      <c r="H98" s="4">
        <f t="shared" si="45"/>
        <v>0</v>
      </c>
      <c r="I98" s="4">
        <f t="shared" si="45"/>
        <v>1810746.37</v>
      </c>
      <c r="J98" s="15"/>
    </row>
    <row r="99" spans="1:10" s="16" customFormat="1" ht="16.5" customHeight="1" x14ac:dyDescent="0.25">
      <c r="A99" s="38"/>
      <c r="B99" s="38"/>
      <c r="C99" s="38"/>
      <c r="D99" s="12">
        <v>2021</v>
      </c>
      <c r="E99" s="4">
        <f t="shared" si="44"/>
        <v>143799391.02000001</v>
      </c>
      <c r="F99" s="4">
        <f>F85</f>
        <v>115262405.98</v>
      </c>
      <c r="G99" s="4">
        <f t="shared" ref="G99:I99" si="46">G85</f>
        <v>27561194.02</v>
      </c>
      <c r="H99" s="4">
        <v>0</v>
      </c>
      <c r="I99" s="4">
        <f t="shared" si="46"/>
        <v>975791.02</v>
      </c>
      <c r="J99" s="15"/>
    </row>
    <row r="100" spans="1:10" s="16" customFormat="1" ht="16.5" customHeight="1" x14ac:dyDescent="0.25">
      <c r="A100" s="38"/>
      <c r="B100" s="38"/>
      <c r="C100" s="38"/>
      <c r="D100" s="12">
        <v>2022</v>
      </c>
      <c r="E100" s="4">
        <f t="shared" si="44"/>
        <v>40732600</v>
      </c>
      <c r="F100" s="4">
        <f>F86</f>
        <v>31741337.629999999</v>
      </c>
      <c r="G100" s="4">
        <f>G86</f>
        <v>8092062.3700000001</v>
      </c>
      <c r="H100" s="4">
        <v>0</v>
      </c>
      <c r="I100" s="4">
        <f>I86</f>
        <v>899200</v>
      </c>
      <c r="J100" s="15"/>
    </row>
    <row r="101" spans="1:10" s="16" customFormat="1" ht="16.5" customHeight="1" x14ac:dyDescent="0.25">
      <c r="A101" s="38"/>
      <c r="B101" s="38"/>
      <c r="C101" s="38"/>
      <c r="D101" s="12">
        <v>2023</v>
      </c>
      <c r="E101" s="4">
        <f t="shared" si="44"/>
        <v>151425057.96000001</v>
      </c>
      <c r="F101" s="4">
        <f>F87</f>
        <v>125843662.14</v>
      </c>
      <c r="G101" s="4">
        <f>G87</f>
        <v>8958637.8599999994</v>
      </c>
      <c r="H101" s="4">
        <v>0</v>
      </c>
      <c r="I101" s="4">
        <f>I87</f>
        <v>16622757.960000001</v>
      </c>
      <c r="J101" s="15"/>
    </row>
    <row r="102" spans="1:10" s="16" customFormat="1" ht="16.5" customHeight="1" x14ac:dyDescent="0.25">
      <c r="A102" s="38"/>
      <c r="B102" s="38"/>
      <c r="C102" s="38"/>
      <c r="D102" s="12">
        <v>2024</v>
      </c>
      <c r="E102" s="4">
        <f>F102+G102+H102+I102</f>
        <v>177475000</v>
      </c>
      <c r="F102" s="4">
        <f>F88</f>
        <v>131025682.66</v>
      </c>
      <c r="G102" s="4">
        <f>G88</f>
        <v>40832217.340000004</v>
      </c>
      <c r="H102" s="4">
        <v>0</v>
      </c>
      <c r="I102" s="4">
        <f>I88</f>
        <v>5617100</v>
      </c>
      <c r="J102" s="15"/>
    </row>
    <row r="103" spans="1:10" s="16" customFormat="1" ht="16.5" customHeight="1" x14ac:dyDescent="0.25">
      <c r="A103" s="38"/>
      <c r="B103" s="38"/>
      <c r="C103" s="38"/>
      <c r="D103" s="12">
        <v>2025</v>
      </c>
      <c r="E103" s="4">
        <f>F103+G103+H103+I103</f>
        <v>1200000</v>
      </c>
      <c r="F103" s="4">
        <v>0</v>
      </c>
      <c r="G103" s="4">
        <v>0</v>
      </c>
      <c r="H103" s="4">
        <v>0</v>
      </c>
      <c r="I103" s="4">
        <f>I89</f>
        <v>1200000</v>
      </c>
      <c r="J103" s="15"/>
    </row>
    <row r="104" spans="1:10" s="16" customFormat="1" ht="16.5" customHeight="1" x14ac:dyDescent="0.25">
      <c r="A104" s="38"/>
      <c r="B104" s="38"/>
      <c r="C104" s="38"/>
      <c r="D104" s="12">
        <v>2026</v>
      </c>
      <c r="E104" s="4">
        <f>F104+G104+H104+I104</f>
        <v>1200000</v>
      </c>
      <c r="F104" s="4">
        <v>0</v>
      </c>
      <c r="G104" s="4">
        <v>0</v>
      </c>
      <c r="H104" s="4">
        <v>0</v>
      </c>
      <c r="I104" s="4">
        <f>I90</f>
        <v>1200000</v>
      </c>
      <c r="J104" s="15"/>
    </row>
    <row r="105" spans="1:10" s="16" customFormat="1" ht="16.5" customHeight="1" x14ac:dyDescent="0.25">
      <c r="A105" s="38"/>
      <c r="B105" s="38"/>
      <c r="C105" s="38"/>
      <c r="D105" s="12">
        <v>2027</v>
      </c>
      <c r="E105" s="4">
        <f t="shared" ref="E105:E107" si="47">F105+G105+H105+I105</f>
        <v>1200000</v>
      </c>
      <c r="F105" s="4">
        <v>0</v>
      </c>
      <c r="G105" s="4">
        <v>0</v>
      </c>
      <c r="H105" s="4">
        <v>0</v>
      </c>
      <c r="I105" s="4">
        <f t="shared" ref="I105:I107" si="48">I91</f>
        <v>1200000</v>
      </c>
      <c r="J105" s="15"/>
    </row>
    <row r="106" spans="1:10" s="16" customFormat="1" ht="16.5" customHeight="1" x14ac:dyDescent="0.25">
      <c r="A106" s="38"/>
      <c r="B106" s="38"/>
      <c r="C106" s="38"/>
      <c r="D106" s="12">
        <v>2028</v>
      </c>
      <c r="E106" s="4">
        <f t="shared" si="47"/>
        <v>1200000</v>
      </c>
      <c r="F106" s="4">
        <v>0</v>
      </c>
      <c r="G106" s="4">
        <v>0</v>
      </c>
      <c r="H106" s="4">
        <v>0</v>
      </c>
      <c r="I106" s="4">
        <f t="shared" si="48"/>
        <v>1200000</v>
      </c>
      <c r="J106" s="15"/>
    </row>
    <row r="107" spans="1:10" s="16" customFormat="1" ht="16.5" customHeight="1" x14ac:dyDescent="0.25">
      <c r="A107" s="38"/>
      <c r="B107" s="38"/>
      <c r="C107" s="38"/>
      <c r="D107" s="12">
        <v>2029</v>
      </c>
      <c r="E107" s="4">
        <f t="shared" si="47"/>
        <v>1200000</v>
      </c>
      <c r="F107" s="4">
        <v>0</v>
      </c>
      <c r="G107" s="4">
        <v>0</v>
      </c>
      <c r="H107" s="4">
        <v>0</v>
      </c>
      <c r="I107" s="4">
        <f t="shared" si="48"/>
        <v>1200000</v>
      </c>
      <c r="J107" s="15"/>
    </row>
    <row r="108" spans="1:10" s="16" customFormat="1" ht="16.5" customHeight="1" x14ac:dyDescent="0.25">
      <c r="A108" s="42"/>
      <c r="B108" s="42"/>
      <c r="C108" s="42"/>
      <c r="D108" s="12">
        <v>2030</v>
      </c>
      <c r="E108" s="4">
        <f>F108+G108+H108+I108</f>
        <v>1200000</v>
      </c>
      <c r="F108" s="4">
        <v>0</v>
      </c>
      <c r="G108" s="4">
        <v>0</v>
      </c>
      <c r="H108" s="4">
        <v>0</v>
      </c>
      <c r="I108" s="4">
        <f t="shared" ref="I108" si="49">I94</f>
        <v>1200000</v>
      </c>
      <c r="J108" s="15"/>
    </row>
    <row r="109" spans="1:10" s="16" customFormat="1" ht="39.75" customHeight="1" x14ac:dyDescent="0.25">
      <c r="A109" s="17">
        <v>2</v>
      </c>
      <c r="B109" s="40" t="s">
        <v>30</v>
      </c>
      <c r="C109" s="58"/>
      <c r="D109" s="58"/>
      <c r="E109" s="58"/>
      <c r="F109" s="58"/>
      <c r="G109" s="58"/>
      <c r="H109" s="58"/>
      <c r="I109" s="58"/>
      <c r="J109" s="15"/>
    </row>
    <row r="110" spans="1:10" s="16" customFormat="1" ht="15" customHeight="1" x14ac:dyDescent="0.25">
      <c r="A110" s="51">
        <v>1</v>
      </c>
      <c r="B110" s="48" t="s">
        <v>33</v>
      </c>
      <c r="C110" s="48" t="s">
        <v>21</v>
      </c>
      <c r="D110" s="14" t="s">
        <v>7</v>
      </c>
      <c r="E110" s="4">
        <f>F110+G110+H110+I110</f>
        <v>3343766.77</v>
      </c>
      <c r="F110" s="4">
        <f>SUM(F111:F116)</f>
        <v>0</v>
      </c>
      <c r="G110" s="4">
        <f t="shared" ref="G110:I110" si="50">SUM(G111:G116)</f>
        <v>3009390.09</v>
      </c>
      <c r="H110" s="4">
        <f t="shared" si="50"/>
        <v>0</v>
      </c>
      <c r="I110" s="4">
        <f t="shared" si="50"/>
        <v>334376.68</v>
      </c>
      <c r="J110" s="15"/>
    </row>
    <row r="111" spans="1:10" s="16" customFormat="1" ht="15" customHeight="1" x14ac:dyDescent="0.25">
      <c r="A111" s="52"/>
      <c r="B111" s="56"/>
      <c r="C111" s="57"/>
      <c r="D111" s="12">
        <v>2018</v>
      </c>
      <c r="E111" s="4">
        <f t="shared" ref="E111:E116" si="51">F111+G111+H111+I111</f>
        <v>0</v>
      </c>
      <c r="F111" s="4">
        <v>0</v>
      </c>
      <c r="G111" s="4">
        <v>0</v>
      </c>
      <c r="H111" s="4">
        <v>0</v>
      </c>
      <c r="I111" s="4">
        <v>0</v>
      </c>
      <c r="J111" s="15"/>
    </row>
    <row r="112" spans="1:10" s="16" customFormat="1" ht="15" customHeight="1" x14ac:dyDescent="0.25">
      <c r="A112" s="52"/>
      <c r="B112" s="56"/>
      <c r="C112" s="57"/>
      <c r="D112" s="12">
        <v>2019</v>
      </c>
      <c r="E112" s="4">
        <f t="shared" si="51"/>
        <v>0</v>
      </c>
      <c r="F112" s="4">
        <v>0</v>
      </c>
      <c r="G112" s="4">
        <v>0</v>
      </c>
      <c r="H112" s="4">
        <v>0</v>
      </c>
      <c r="I112" s="4">
        <v>0</v>
      </c>
      <c r="J112" s="15"/>
    </row>
    <row r="113" spans="1:10" s="16" customFormat="1" ht="15" customHeight="1" x14ac:dyDescent="0.25">
      <c r="A113" s="52"/>
      <c r="B113" s="56"/>
      <c r="C113" s="57"/>
      <c r="D113" s="12">
        <v>2020</v>
      </c>
      <c r="E113" s="4">
        <f t="shared" si="51"/>
        <v>0</v>
      </c>
      <c r="F113" s="4">
        <v>0</v>
      </c>
      <c r="G113" s="4">
        <v>0</v>
      </c>
      <c r="H113" s="4">
        <v>0</v>
      </c>
      <c r="I113" s="4">
        <v>0</v>
      </c>
      <c r="J113" s="15"/>
    </row>
    <row r="114" spans="1:10" s="16" customFormat="1" ht="15" customHeight="1" x14ac:dyDescent="0.25">
      <c r="A114" s="52"/>
      <c r="B114" s="56"/>
      <c r="C114" s="57"/>
      <c r="D114" s="12">
        <v>2021</v>
      </c>
      <c r="E114" s="4">
        <f t="shared" si="51"/>
        <v>3343766.77</v>
      </c>
      <c r="F114" s="4">
        <v>0</v>
      </c>
      <c r="G114" s="4">
        <v>3009390.09</v>
      </c>
      <c r="H114" s="4">
        <v>0</v>
      </c>
      <c r="I114" s="4">
        <v>334376.68</v>
      </c>
      <c r="J114" s="15"/>
    </row>
    <row r="115" spans="1:10" s="16" customFormat="1" ht="15" customHeight="1" x14ac:dyDescent="0.25">
      <c r="A115" s="52"/>
      <c r="B115" s="56"/>
      <c r="C115" s="57"/>
      <c r="D115" s="12">
        <v>2022</v>
      </c>
      <c r="E115" s="4">
        <f t="shared" si="51"/>
        <v>0</v>
      </c>
      <c r="F115" s="4">
        <v>0</v>
      </c>
      <c r="G115" s="4">
        <v>0</v>
      </c>
      <c r="H115" s="4">
        <v>0</v>
      </c>
      <c r="I115" s="4">
        <v>0</v>
      </c>
      <c r="J115" s="15"/>
    </row>
    <row r="116" spans="1:10" s="16" customFormat="1" ht="15" customHeight="1" x14ac:dyDescent="0.25">
      <c r="A116" s="52"/>
      <c r="B116" s="56"/>
      <c r="C116" s="57"/>
      <c r="D116" s="12">
        <v>2023</v>
      </c>
      <c r="E116" s="4">
        <f t="shared" si="51"/>
        <v>0</v>
      </c>
      <c r="F116" s="4">
        <v>0</v>
      </c>
      <c r="G116" s="4">
        <v>0</v>
      </c>
      <c r="H116" s="4">
        <v>0</v>
      </c>
      <c r="I116" s="4">
        <v>0</v>
      </c>
      <c r="J116" s="15"/>
    </row>
    <row r="117" spans="1:10" s="16" customFormat="1" ht="15" customHeight="1" x14ac:dyDescent="0.25">
      <c r="A117" s="53"/>
      <c r="B117" s="57"/>
      <c r="C117" s="37" t="s">
        <v>39</v>
      </c>
      <c r="D117" s="14" t="s">
        <v>7</v>
      </c>
      <c r="E117" s="4">
        <f>F117+G117+H117+I117</f>
        <v>91200</v>
      </c>
      <c r="F117" s="4">
        <f>SUM(F118:F123)</f>
        <v>0</v>
      </c>
      <c r="G117" s="4">
        <f t="shared" ref="G117:I117" si="52">SUM(G118:G123)</f>
        <v>82080</v>
      </c>
      <c r="H117" s="4">
        <f t="shared" si="52"/>
        <v>0</v>
      </c>
      <c r="I117" s="4">
        <f t="shared" si="52"/>
        <v>9120</v>
      </c>
      <c r="J117" s="15"/>
    </row>
    <row r="118" spans="1:10" s="16" customFormat="1" ht="15" customHeight="1" x14ac:dyDescent="0.25">
      <c r="A118" s="53"/>
      <c r="B118" s="57"/>
      <c r="C118" s="37"/>
      <c r="D118" s="12">
        <v>2018</v>
      </c>
      <c r="E118" s="4">
        <f t="shared" ref="E118:E123" si="53">F118+G118+H118+I118</f>
        <v>0</v>
      </c>
      <c r="F118" s="4">
        <v>0</v>
      </c>
      <c r="G118" s="4">
        <v>0</v>
      </c>
      <c r="H118" s="4">
        <v>0</v>
      </c>
      <c r="I118" s="4">
        <v>0</v>
      </c>
      <c r="J118" s="15"/>
    </row>
    <row r="119" spans="1:10" s="16" customFormat="1" ht="15" customHeight="1" x14ac:dyDescent="0.25">
      <c r="A119" s="53"/>
      <c r="B119" s="57"/>
      <c r="C119" s="37"/>
      <c r="D119" s="12">
        <v>2019</v>
      </c>
      <c r="E119" s="4">
        <f t="shared" si="53"/>
        <v>0</v>
      </c>
      <c r="F119" s="4">
        <v>0</v>
      </c>
      <c r="G119" s="4">
        <v>0</v>
      </c>
      <c r="H119" s="4">
        <v>0</v>
      </c>
      <c r="I119" s="4">
        <v>0</v>
      </c>
      <c r="J119" s="15"/>
    </row>
    <row r="120" spans="1:10" s="16" customFormat="1" ht="15" customHeight="1" x14ac:dyDescent="0.25">
      <c r="A120" s="53"/>
      <c r="B120" s="57"/>
      <c r="C120" s="37"/>
      <c r="D120" s="12">
        <v>2020</v>
      </c>
      <c r="E120" s="4">
        <f t="shared" si="53"/>
        <v>0</v>
      </c>
      <c r="F120" s="4">
        <v>0</v>
      </c>
      <c r="G120" s="4">
        <v>0</v>
      </c>
      <c r="H120" s="4">
        <v>0</v>
      </c>
      <c r="I120" s="4">
        <v>0</v>
      </c>
      <c r="J120" s="15"/>
    </row>
    <row r="121" spans="1:10" s="16" customFormat="1" ht="15" customHeight="1" x14ac:dyDescent="0.25">
      <c r="A121" s="53"/>
      <c r="B121" s="57"/>
      <c r="C121" s="37"/>
      <c r="D121" s="12">
        <v>2021</v>
      </c>
      <c r="E121" s="4">
        <f t="shared" si="53"/>
        <v>91200</v>
      </c>
      <c r="F121" s="4">
        <v>0</v>
      </c>
      <c r="G121" s="4">
        <v>82080</v>
      </c>
      <c r="H121" s="4">
        <v>0</v>
      </c>
      <c r="I121" s="4">
        <v>9120</v>
      </c>
      <c r="J121" s="15"/>
    </row>
    <row r="122" spans="1:10" s="16" customFormat="1" ht="15" customHeight="1" x14ac:dyDescent="0.25">
      <c r="A122" s="53"/>
      <c r="B122" s="57"/>
      <c r="C122" s="37"/>
      <c r="D122" s="12">
        <v>2022</v>
      </c>
      <c r="E122" s="4">
        <f t="shared" si="53"/>
        <v>0</v>
      </c>
      <c r="F122" s="4">
        <v>0</v>
      </c>
      <c r="G122" s="4">
        <v>0</v>
      </c>
      <c r="H122" s="4">
        <v>0</v>
      </c>
      <c r="I122" s="4">
        <v>0</v>
      </c>
      <c r="J122" s="15"/>
    </row>
    <row r="123" spans="1:10" s="16" customFormat="1" ht="15" customHeight="1" x14ac:dyDescent="0.25">
      <c r="A123" s="53"/>
      <c r="B123" s="57"/>
      <c r="C123" s="37"/>
      <c r="D123" s="12">
        <v>2023</v>
      </c>
      <c r="E123" s="4">
        <f t="shared" si="53"/>
        <v>0</v>
      </c>
      <c r="F123" s="4">
        <v>0</v>
      </c>
      <c r="G123" s="4">
        <v>0</v>
      </c>
      <c r="H123" s="4">
        <v>0</v>
      </c>
      <c r="I123" s="4">
        <v>0</v>
      </c>
      <c r="J123" s="15"/>
    </row>
    <row r="124" spans="1:10" s="16" customFormat="1" ht="15" customHeight="1" x14ac:dyDescent="0.25">
      <c r="A124" s="53"/>
      <c r="B124" s="57"/>
      <c r="C124" s="37" t="s">
        <v>20</v>
      </c>
      <c r="D124" s="14" t="s">
        <v>7</v>
      </c>
      <c r="E124" s="4">
        <f t="shared" ref="E124:E130" si="54">F124+G124+H124+I124</f>
        <v>10335287.58</v>
      </c>
      <c r="F124" s="4">
        <f>F125+F126+F127+F128+F129+F130</f>
        <v>0</v>
      </c>
      <c r="G124" s="4">
        <f t="shared" ref="G124:I124" si="55">G125+G126+G127+G128+G129+G130</f>
        <v>9198405.7300000004</v>
      </c>
      <c r="H124" s="4">
        <f t="shared" si="55"/>
        <v>0</v>
      </c>
      <c r="I124" s="4">
        <f t="shared" si="55"/>
        <v>1136881.8500000001</v>
      </c>
      <c r="J124" s="15"/>
    </row>
    <row r="125" spans="1:10" s="16" customFormat="1" ht="15" customHeight="1" x14ac:dyDescent="0.25">
      <c r="A125" s="53"/>
      <c r="B125" s="57"/>
      <c r="C125" s="37"/>
      <c r="D125" s="12">
        <v>2018</v>
      </c>
      <c r="E125" s="4">
        <f t="shared" si="54"/>
        <v>0</v>
      </c>
      <c r="F125" s="4">
        <v>0</v>
      </c>
      <c r="G125" s="4">
        <v>0</v>
      </c>
      <c r="H125" s="4">
        <v>0</v>
      </c>
      <c r="I125" s="4">
        <v>0</v>
      </c>
      <c r="J125" s="15"/>
    </row>
    <row r="126" spans="1:10" s="16" customFormat="1" ht="15" customHeight="1" x14ac:dyDescent="0.25">
      <c r="A126" s="53"/>
      <c r="B126" s="57"/>
      <c r="C126" s="37"/>
      <c r="D126" s="12">
        <v>2019</v>
      </c>
      <c r="E126" s="4">
        <f t="shared" si="54"/>
        <v>0</v>
      </c>
      <c r="F126" s="4">
        <v>0</v>
      </c>
      <c r="G126" s="4">
        <v>0</v>
      </c>
      <c r="H126" s="4">
        <v>0</v>
      </c>
      <c r="I126" s="4">
        <v>0</v>
      </c>
      <c r="J126" s="15"/>
    </row>
    <row r="127" spans="1:10" s="16" customFormat="1" ht="15" customHeight="1" x14ac:dyDescent="0.25">
      <c r="A127" s="53"/>
      <c r="B127" s="57"/>
      <c r="C127" s="37"/>
      <c r="D127" s="12">
        <v>2020</v>
      </c>
      <c r="E127" s="4">
        <f t="shared" si="54"/>
        <v>0</v>
      </c>
      <c r="F127" s="4">
        <v>0</v>
      </c>
      <c r="G127" s="4">
        <v>0</v>
      </c>
      <c r="H127" s="4">
        <v>0</v>
      </c>
      <c r="I127" s="4">
        <v>0</v>
      </c>
      <c r="J127" s="15"/>
    </row>
    <row r="128" spans="1:10" s="16" customFormat="1" ht="15" customHeight="1" x14ac:dyDescent="0.25">
      <c r="A128" s="53"/>
      <c r="B128" s="57"/>
      <c r="C128" s="37"/>
      <c r="D128" s="12">
        <v>2021</v>
      </c>
      <c r="E128" s="4">
        <f t="shared" si="54"/>
        <v>0</v>
      </c>
      <c r="F128" s="4">
        <v>0</v>
      </c>
      <c r="G128" s="4">
        <v>0</v>
      </c>
      <c r="H128" s="4">
        <v>0</v>
      </c>
      <c r="I128" s="4">
        <v>0</v>
      </c>
      <c r="J128" s="15"/>
    </row>
    <row r="129" spans="1:10" s="16" customFormat="1" ht="15" customHeight="1" x14ac:dyDescent="0.25">
      <c r="A129" s="53"/>
      <c r="B129" s="57"/>
      <c r="C129" s="37"/>
      <c r="D129" s="12">
        <v>2022</v>
      </c>
      <c r="E129" s="4">
        <f t="shared" si="54"/>
        <v>0</v>
      </c>
      <c r="F129" s="4">
        <v>0</v>
      </c>
      <c r="G129" s="4">
        <v>0</v>
      </c>
      <c r="H129" s="4">
        <v>0</v>
      </c>
      <c r="I129" s="4">
        <v>0</v>
      </c>
      <c r="J129" s="15"/>
    </row>
    <row r="130" spans="1:10" s="16" customFormat="1" ht="15" customHeight="1" x14ac:dyDescent="0.25">
      <c r="A130" s="53"/>
      <c r="B130" s="57"/>
      <c r="C130" s="37"/>
      <c r="D130" s="12">
        <v>2023</v>
      </c>
      <c r="E130" s="4">
        <f t="shared" si="54"/>
        <v>10335287.58</v>
      </c>
      <c r="F130" s="4">
        <v>0</v>
      </c>
      <c r="G130" s="4">
        <v>9198405.7300000004</v>
      </c>
      <c r="H130" s="4">
        <v>0</v>
      </c>
      <c r="I130" s="4">
        <v>1136881.8500000001</v>
      </c>
      <c r="J130" s="15"/>
    </row>
    <row r="131" spans="1:10" s="16" customFormat="1" ht="27.75" customHeight="1" x14ac:dyDescent="0.25">
      <c r="A131" s="54"/>
      <c r="B131" s="49"/>
      <c r="C131" s="48" t="s">
        <v>32</v>
      </c>
      <c r="D131" s="14" t="s">
        <v>7</v>
      </c>
      <c r="E131" s="4">
        <f>F131+G131+H131+I131</f>
        <v>4999000</v>
      </c>
      <c r="F131" s="4">
        <f>F132+F133+F135+F141+F142+F143</f>
        <v>0</v>
      </c>
      <c r="G131" s="4">
        <f>G132+G133+G135</f>
        <v>4449109.8899999997</v>
      </c>
      <c r="H131" s="4">
        <f t="shared" ref="H131:I131" si="56">H132+H133+H135</f>
        <v>0</v>
      </c>
      <c r="I131" s="4">
        <f t="shared" si="56"/>
        <v>549890.11</v>
      </c>
      <c r="J131" s="15"/>
    </row>
    <row r="132" spans="1:10" s="16" customFormat="1" ht="27.75" customHeight="1" x14ac:dyDescent="0.25">
      <c r="A132" s="54"/>
      <c r="B132" s="49"/>
      <c r="C132" s="49"/>
      <c r="D132" s="12">
        <v>2024</v>
      </c>
      <c r="E132" s="4">
        <f>F132+G132+H132+I132</f>
        <v>4999000</v>
      </c>
      <c r="F132" s="4">
        <v>0</v>
      </c>
      <c r="G132" s="5">
        <v>4449109.8899999997</v>
      </c>
      <c r="H132" s="4">
        <v>0</v>
      </c>
      <c r="I132" s="5">
        <v>549890.11</v>
      </c>
      <c r="J132" s="15"/>
    </row>
    <row r="133" spans="1:10" s="16" customFormat="1" ht="27.75" customHeight="1" x14ac:dyDescent="0.25">
      <c r="A133" s="54"/>
      <c r="B133" s="49"/>
      <c r="C133" s="49"/>
      <c r="D133" s="12">
        <v>2025</v>
      </c>
      <c r="E133" s="4">
        <f t="shared" ref="E133:E135" si="57">F133+G133+H133+I133</f>
        <v>0</v>
      </c>
      <c r="F133" s="4">
        <v>0</v>
      </c>
      <c r="G133" s="4">
        <v>0</v>
      </c>
      <c r="H133" s="4">
        <v>0</v>
      </c>
      <c r="I133" s="4">
        <v>0</v>
      </c>
      <c r="J133" s="15"/>
    </row>
    <row r="134" spans="1:10" s="16" customFormat="1" ht="27.75" customHeight="1" x14ac:dyDescent="0.25">
      <c r="A134" s="54"/>
      <c r="B134" s="49"/>
      <c r="C134" s="49"/>
      <c r="D134" s="12">
        <v>2026</v>
      </c>
      <c r="E134" s="4">
        <f t="shared" ref="E134" si="58">F134+G134+H134+I134</f>
        <v>0</v>
      </c>
      <c r="F134" s="4">
        <v>0</v>
      </c>
      <c r="G134" s="4">
        <v>0</v>
      </c>
      <c r="H134" s="4">
        <v>0</v>
      </c>
      <c r="I134" s="4">
        <v>0</v>
      </c>
      <c r="J134" s="15"/>
    </row>
    <row r="135" spans="1:10" s="16" customFormat="1" ht="27.75" customHeight="1" x14ac:dyDescent="0.25">
      <c r="A135" s="54"/>
      <c r="B135" s="49"/>
      <c r="C135" s="50"/>
      <c r="D135" s="12">
        <v>2027</v>
      </c>
      <c r="E135" s="4">
        <f t="shared" si="57"/>
        <v>0</v>
      </c>
      <c r="F135" s="4">
        <v>0</v>
      </c>
      <c r="G135" s="4">
        <v>0</v>
      </c>
      <c r="H135" s="4">
        <v>0</v>
      </c>
      <c r="I135" s="4">
        <v>0</v>
      </c>
      <c r="J135" s="15"/>
    </row>
    <row r="136" spans="1:10" s="16" customFormat="1" ht="15.75" customHeight="1" x14ac:dyDescent="0.25">
      <c r="A136" s="54"/>
      <c r="B136" s="49"/>
      <c r="C136" s="48" t="s">
        <v>40</v>
      </c>
      <c r="D136" s="14" t="s">
        <v>7</v>
      </c>
      <c r="E136" s="4">
        <f>F136+G136+H136+I136</f>
        <v>115562</v>
      </c>
      <c r="F136" s="4">
        <f>F137+F138+F140+F145+F146+F147</f>
        <v>0</v>
      </c>
      <c r="G136" s="4">
        <f>G137+G138+G140</f>
        <v>102850.18</v>
      </c>
      <c r="H136" s="4">
        <f t="shared" ref="H136:I136" si="59">H137+H138+H140</f>
        <v>0</v>
      </c>
      <c r="I136" s="4">
        <f t="shared" si="59"/>
        <v>12711.82</v>
      </c>
      <c r="J136" s="15"/>
    </row>
    <row r="137" spans="1:10" s="16" customFormat="1" ht="15.75" customHeight="1" x14ac:dyDescent="0.25">
      <c r="A137" s="54"/>
      <c r="B137" s="49"/>
      <c r="C137" s="49"/>
      <c r="D137" s="12">
        <v>2024</v>
      </c>
      <c r="E137" s="4">
        <f t="shared" ref="E137" si="60">F137+G137+H137+I137</f>
        <v>115562</v>
      </c>
      <c r="F137" s="4">
        <v>0</v>
      </c>
      <c r="G137" s="4">
        <v>102850.18</v>
      </c>
      <c r="H137" s="4">
        <v>0</v>
      </c>
      <c r="I137" s="4">
        <v>12711.82</v>
      </c>
      <c r="J137" s="15"/>
    </row>
    <row r="138" spans="1:10" s="16" customFormat="1" ht="15.75" customHeight="1" x14ac:dyDescent="0.25">
      <c r="A138" s="54"/>
      <c r="B138" s="49"/>
      <c r="C138" s="49"/>
      <c r="D138" s="12">
        <v>2025</v>
      </c>
      <c r="E138" s="4">
        <f t="shared" ref="E138:E140" si="61">F138+G138+H138+I138</f>
        <v>0</v>
      </c>
      <c r="F138" s="4">
        <v>0</v>
      </c>
      <c r="G138" s="4">
        <v>0</v>
      </c>
      <c r="H138" s="4">
        <v>0</v>
      </c>
      <c r="I138" s="4">
        <v>0</v>
      </c>
      <c r="J138" s="15"/>
    </row>
    <row r="139" spans="1:10" s="16" customFormat="1" ht="15.75" customHeight="1" x14ac:dyDescent="0.25">
      <c r="A139" s="54"/>
      <c r="B139" s="49"/>
      <c r="C139" s="49"/>
      <c r="D139" s="12">
        <v>2026</v>
      </c>
      <c r="E139" s="4">
        <f t="shared" ref="E139" si="62">F139+G139+H139+I139</f>
        <v>0</v>
      </c>
      <c r="F139" s="4">
        <v>0</v>
      </c>
      <c r="G139" s="4">
        <v>0</v>
      </c>
      <c r="H139" s="4">
        <v>0</v>
      </c>
      <c r="I139" s="4">
        <v>0</v>
      </c>
      <c r="J139" s="15"/>
    </row>
    <row r="140" spans="1:10" s="16" customFormat="1" ht="15.75" customHeight="1" x14ac:dyDescent="0.25">
      <c r="A140" s="55"/>
      <c r="B140" s="50"/>
      <c r="C140" s="50"/>
      <c r="D140" s="12">
        <v>2027</v>
      </c>
      <c r="E140" s="4">
        <f t="shared" si="61"/>
        <v>0</v>
      </c>
      <c r="F140" s="4">
        <v>0</v>
      </c>
      <c r="G140" s="4">
        <v>0</v>
      </c>
      <c r="H140" s="4">
        <v>0</v>
      </c>
      <c r="I140" s="4">
        <v>0</v>
      </c>
      <c r="J140" s="15"/>
    </row>
    <row r="141" spans="1:10" s="16" customFormat="1" ht="15" customHeight="1" x14ac:dyDescent="0.25">
      <c r="A141" s="38" t="s">
        <v>42</v>
      </c>
      <c r="B141" s="38"/>
      <c r="C141" s="38"/>
      <c r="D141" s="12" t="s">
        <v>7</v>
      </c>
      <c r="E141" s="4">
        <f>F141+G141+H141+I141</f>
        <v>18884816.350000001</v>
      </c>
      <c r="F141" s="4">
        <f>SUM(F142:F154)</f>
        <v>0</v>
      </c>
      <c r="G141" s="4">
        <f t="shared" ref="G141:I141" si="63">SUM(G142:G154)</f>
        <v>16841835.890000001</v>
      </c>
      <c r="H141" s="4">
        <f>SUM(H142:H154)</f>
        <v>0</v>
      </c>
      <c r="I141" s="4">
        <f t="shared" si="63"/>
        <v>2042980.46</v>
      </c>
      <c r="J141" s="15"/>
    </row>
    <row r="142" spans="1:10" s="16" customFormat="1" ht="15" customHeight="1" x14ac:dyDescent="0.25">
      <c r="A142" s="38"/>
      <c r="B142" s="38"/>
      <c r="C142" s="38"/>
      <c r="D142" s="12">
        <v>2018</v>
      </c>
      <c r="E142" s="4">
        <f t="shared" ref="E142:E147" si="64">F142+G142+H142+I142</f>
        <v>0</v>
      </c>
      <c r="F142" s="4">
        <f>F111</f>
        <v>0</v>
      </c>
      <c r="G142" s="4">
        <f>G111</f>
        <v>0</v>
      </c>
      <c r="H142" s="4">
        <v>0</v>
      </c>
      <c r="I142" s="4">
        <f>I111</f>
        <v>0</v>
      </c>
      <c r="J142" s="15"/>
    </row>
    <row r="143" spans="1:10" s="16" customFormat="1" ht="15" customHeight="1" x14ac:dyDescent="0.25">
      <c r="A143" s="38"/>
      <c r="B143" s="38"/>
      <c r="C143" s="38"/>
      <c r="D143" s="12">
        <v>2019</v>
      </c>
      <c r="E143" s="4">
        <f t="shared" si="64"/>
        <v>0</v>
      </c>
      <c r="F143" s="4">
        <v>0</v>
      </c>
      <c r="G143" s="4">
        <v>0</v>
      </c>
      <c r="H143" s="4">
        <v>0</v>
      </c>
      <c r="I143" s="4">
        <v>0</v>
      </c>
      <c r="J143" s="15"/>
    </row>
    <row r="144" spans="1:10" s="16" customFormat="1" ht="15" customHeight="1" x14ac:dyDescent="0.25">
      <c r="A144" s="38"/>
      <c r="B144" s="38"/>
      <c r="C144" s="38"/>
      <c r="D144" s="12">
        <v>2020</v>
      </c>
      <c r="E144" s="4">
        <f t="shared" si="64"/>
        <v>0</v>
      </c>
      <c r="F144" s="4">
        <v>0</v>
      </c>
      <c r="G144" s="4">
        <v>0</v>
      </c>
      <c r="H144" s="4">
        <v>0</v>
      </c>
      <c r="I144" s="4">
        <v>0</v>
      </c>
      <c r="J144" s="15"/>
    </row>
    <row r="145" spans="1:10" s="16" customFormat="1" ht="15" customHeight="1" x14ac:dyDescent="0.25">
      <c r="A145" s="38"/>
      <c r="B145" s="38"/>
      <c r="C145" s="38"/>
      <c r="D145" s="12">
        <v>2021</v>
      </c>
      <c r="E145" s="4">
        <f t="shared" si="64"/>
        <v>3434966.77</v>
      </c>
      <c r="F145" s="4">
        <f>F114</f>
        <v>0</v>
      </c>
      <c r="G145" s="4">
        <f>G114+G121</f>
        <v>3091470.09</v>
      </c>
      <c r="H145" s="4">
        <v>0</v>
      </c>
      <c r="I145" s="4">
        <f>I114+I121</f>
        <v>343496.68</v>
      </c>
      <c r="J145" s="15"/>
    </row>
    <row r="146" spans="1:10" s="16" customFormat="1" ht="15" customHeight="1" x14ac:dyDescent="0.25">
      <c r="A146" s="38"/>
      <c r="B146" s="38"/>
      <c r="C146" s="38"/>
      <c r="D146" s="12">
        <v>2022</v>
      </c>
      <c r="E146" s="4">
        <f t="shared" si="64"/>
        <v>0</v>
      </c>
      <c r="F146" s="4">
        <v>0</v>
      </c>
      <c r="G146" s="4">
        <v>0</v>
      </c>
      <c r="H146" s="4">
        <v>0</v>
      </c>
      <c r="I146" s="4">
        <v>0</v>
      </c>
      <c r="J146" s="15"/>
    </row>
    <row r="147" spans="1:10" s="16" customFormat="1" ht="15" customHeight="1" x14ac:dyDescent="0.25">
      <c r="A147" s="38"/>
      <c r="B147" s="38"/>
      <c r="C147" s="38"/>
      <c r="D147" s="12">
        <v>2023</v>
      </c>
      <c r="E147" s="4">
        <f t="shared" si="64"/>
        <v>10335287.58</v>
      </c>
      <c r="F147" s="4">
        <v>0</v>
      </c>
      <c r="G147" s="4">
        <f>G116+G123+G130</f>
        <v>9198405.7300000004</v>
      </c>
      <c r="H147" s="4">
        <f>H116+H123+H130</f>
        <v>0</v>
      </c>
      <c r="I147" s="4">
        <f>I116+I123+I130</f>
        <v>1136881.8500000001</v>
      </c>
      <c r="J147" s="15"/>
    </row>
    <row r="148" spans="1:10" s="16" customFormat="1" ht="15" customHeight="1" x14ac:dyDescent="0.25">
      <c r="A148" s="38"/>
      <c r="B148" s="38"/>
      <c r="C148" s="38"/>
      <c r="D148" s="12">
        <v>2024</v>
      </c>
      <c r="E148" s="4">
        <f>F148+G148+H148+I148</f>
        <v>5114561.9999999991</v>
      </c>
      <c r="F148" s="4">
        <v>0</v>
      </c>
      <c r="G148" s="4">
        <f>G132+G137</f>
        <v>4551960.0699999994</v>
      </c>
      <c r="H148" s="4">
        <f t="shared" ref="H148:I148" si="65">H132+H137</f>
        <v>0</v>
      </c>
      <c r="I148" s="4">
        <f t="shared" si="65"/>
        <v>562601.92999999993</v>
      </c>
      <c r="J148" s="15"/>
    </row>
    <row r="149" spans="1:10" s="16" customFormat="1" ht="15" customHeight="1" x14ac:dyDescent="0.25">
      <c r="A149" s="38"/>
      <c r="B149" s="38"/>
      <c r="C149" s="38"/>
      <c r="D149" s="12">
        <v>2025</v>
      </c>
      <c r="E149" s="4">
        <f>F149+G149+H149+I149</f>
        <v>0</v>
      </c>
      <c r="F149" s="4">
        <v>0</v>
      </c>
      <c r="G149" s="4">
        <v>0</v>
      </c>
      <c r="H149" s="4">
        <v>0</v>
      </c>
      <c r="I149" s="4">
        <v>0</v>
      </c>
      <c r="J149" s="15"/>
    </row>
    <row r="150" spans="1:10" s="16" customFormat="1" ht="15" customHeight="1" x14ac:dyDescent="0.25">
      <c r="A150" s="38"/>
      <c r="B150" s="38"/>
      <c r="C150" s="38"/>
      <c r="D150" s="12">
        <v>2026</v>
      </c>
      <c r="E150" s="4">
        <f>F150+G150+H150+I150</f>
        <v>0</v>
      </c>
      <c r="F150" s="4">
        <v>0</v>
      </c>
      <c r="G150" s="4">
        <v>0</v>
      </c>
      <c r="H150" s="4">
        <v>0</v>
      </c>
      <c r="I150" s="4">
        <v>0</v>
      </c>
      <c r="J150" s="15"/>
    </row>
    <row r="151" spans="1:10" s="16" customFormat="1" ht="15" customHeight="1" x14ac:dyDescent="0.25">
      <c r="A151" s="38"/>
      <c r="B151" s="38"/>
      <c r="C151" s="38"/>
      <c r="D151" s="12">
        <v>2027</v>
      </c>
      <c r="E151" s="4">
        <f t="shared" ref="E151:E153" si="66">F151+G151+H151+I151</f>
        <v>0</v>
      </c>
      <c r="F151" s="4">
        <v>0</v>
      </c>
      <c r="G151" s="4">
        <v>0</v>
      </c>
      <c r="H151" s="4">
        <v>0</v>
      </c>
      <c r="I151" s="4">
        <v>0</v>
      </c>
      <c r="J151" s="15"/>
    </row>
    <row r="152" spans="1:10" s="16" customFormat="1" ht="15" customHeight="1" x14ac:dyDescent="0.25">
      <c r="A152" s="38"/>
      <c r="B152" s="38"/>
      <c r="C152" s="38"/>
      <c r="D152" s="12">
        <v>2028</v>
      </c>
      <c r="E152" s="4">
        <f t="shared" si="66"/>
        <v>0</v>
      </c>
      <c r="F152" s="4">
        <v>0</v>
      </c>
      <c r="G152" s="4">
        <v>0</v>
      </c>
      <c r="H152" s="4">
        <v>0</v>
      </c>
      <c r="I152" s="4">
        <v>0</v>
      </c>
      <c r="J152" s="15"/>
    </row>
    <row r="153" spans="1:10" s="16" customFormat="1" ht="15" customHeight="1" x14ac:dyDescent="0.25">
      <c r="A153" s="38"/>
      <c r="B153" s="38"/>
      <c r="C153" s="38"/>
      <c r="D153" s="12">
        <v>2029</v>
      </c>
      <c r="E153" s="4">
        <f t="shared" si="66"/>
        <v>0</v>
      </c>
      <c r="F153" s="4">
        <v>0</v>
      </c>
      <c r="G153" s="4">
        <v>0</v>
      </c>
      <c r="H153" s="4">
        <v>0</v>
      </c>
      <c r="I153" s="4">
        <v>0</v>
      </c>
      <c r="J153" s="15"/>
    </row>
    <row r="154" spans="1:10" s="16" customFormat="1" ht="15" customHeight="1" x14ac:dyDescent="0.25">
      <c r="A154" s="42"/>
      <c r="B154" s="42"/>
      <c r="C154" s="42"/>
      <c r="D154" s="12">
        <v>2030</v>
      </c>
      <c r="E154" s="4">
        <f>F154+G154+H154+I154</f>
        <v>0</v>
      </c>
      <c r="F154" s="4">
        <v>0</v>
      </c>
      <c r="G154" s="4">
        <v>0</v>
      </c>
      <c r="H154" s="4">
        <v>0</v>
      </c>
      <c r="I154" s="4">
        <v>0</v>
      </c>
      <c r="J154" s="15"/>
    </row>
    <row r="155" spans="1:10" s="16" customFormat="1" ht="15" customHeight="1" x14ac:dyDescent="0.25">
      <c r="A155" s="43" t="s">
        <v>1</v>
      </c>
      <c r="B155" s="44"/>
      <c r="C155" s="44"/>
      <c r="D155" s="3" t="s">
        <v>7</v>
      </c>
      <c r="E155" s="5">
        <f>F155+G155+H155+I155</f>
        <v>731827509.85000002</v>
      </c>
      <c r="F155" s="5">
        <f>SUM(F156:F168)</f>
        <v>549591976.13999999</v>
      </c>
      <c r="G155" s="5">
        <f>SUM(G156:G168)</f>
        <v>140779399.99000001</v>
      </c>
      <c r="H155" s="5">
        <f t="shared" ref="H155" si="67">SUM(H156:H168)</f>
        <v>0</v>
      </c>
      <c r="I155" s="5">
        <f>SUM(I156:I168)</f>
        <v>41456133.719999999</v>
      </c>
      <c r="J155" s="18"/>
    </row>
    <row r="156" spans="1:10" s="16" customFormat="1" ht="15" customHeight="1" x14ac:dyDescent="0.25">
      <c r="A156" s="44"/>
      <c r="B156" s="44"/>
      <c r="C156" s="44"/>
      <c r="D156" s="3">
        <v>2018</v>
      </c>
      <c r="E156" s="5">
        <f t="shared" ref="E156:E168" si="68">F156+G156+H156+I156</f>
        <v>43902538.939999998</v>
      </c>
      <c r="F156" s="5">
        <f t="shared" ref="F156:G162" si="69">F96+F142</f>
        <v>30542921.75</v>
      </c>
      <c r="G156" s="5">
        <f t="shared" si="69"/>
        <v>12023605.469999999</v>
      </c>
      <c r="H156" s="5">
        <v>0</v>
      </c>
      <c r="I156" s="5">
        <f t="shared" ref="I156:I162" si="70">I96+I142</f>
        <v>1336011.72</v>
      </c>
      <c r="J156" s="18"/>
    </row>
    <row r="157" spans="1:10" s="16" customFormat="1" ht="15" customHeight="1" x14ac:dyDescent="0.25">
      <c r="A157" s="44"/>
      <c r="B157" s="44"/>
      <c r="C157" s="44"/>
      <c r="D157" s="3">
        <v>2019</v>
      </c>
      <c r="E157" s="5">
        <f t="shared" si="68"/>
        <v>61660494.159999996</v>
      </c>
      <c r="F157" s="5">
        <f t="shared" si="69"/>
        <v>46514564.75</v>
      </c>
      <c r="G157" s="5">
        <f t="shared" si="69"/>
        <v>10194383.220000001</v>
      </c>
      <c r="H157" s="5">
        <v>0</v>
      </c>
      <c r="I157" s="5">
        <f t="shared" si="70"/>
        <v>4951546.1900000004</v>
      </c>
      <c r="J157" s="18"/>
    </row>
    <row r="158" spans="1:10" s="16" customFormat="1" ht="15" customHeight="1" x14ac:dyDescent="0.25">
      <c r="A158" s="44"/>
      <c r="B158" s="44"/>
      <c r="C158" s="44"/>
      <c r="D158" s="3">
        <v>2020</v>
      </c>
      <c r="E158" s="5">
        <f t="shared" si="68"/>
        <v>86747611.420000017</v>
      </c>
      <c r="F158" s="5">
        <f t="shared" si="69"/>
        <v>68661401.230000004</v>
      </c>
      <c r="G158" s="5">
        <f t="shared" si="69"/>
        <v>16275463.82</v>
      </c>
      <c r="H158" s="5">
        <v>0</v>
      </c>
      <c r="I158" s="5">
        <f t="shared" si="70"/>
        <v>1810746.37</v>
      </c>
      <c r="J158" s="18"/>
    </row>
    <row r="159" spans="1:10" s="16" customFormat="1" ht="15" customHeight="1" x14ac:dyDescent="0.25">
      <c r="A159" s="44"/>
      <c r="B159" s="44"/>
      <c r="C159" s="44"/>
      <c r="D159" s="3">
        <v>2021</v>
      </c>
      <c r="E159" s="5">
        <f t="shared" si="68"/>
        <v>147234357.78999999</v>
      </c>
      <c r="F159" s="5">
        <f t="shared" si="69"/>
        <v>115262405.98</v>
      </c>
      <c r="G159" s="5">
        <f t="shared" si="69"/>
        <v>30652664.109999999</v>
      </c>
      <c r="H159" s="5">
        <v>0</v>
      </c>
      <c r="I159" s="5">
        <f t="shared" si="70"/>
        <v>1319287.7</v>
      </c>
      <c r="J159" s="18"/>
    </row>
    <row r="160" spans="1:10" s="16" customFormat="1" ht="15" customHeight="1" x14ac:dyDescent="0.25">
      <c r="A160" s="44"/>
      <c r="B160" s="44"/>
      <c r="C160" s="44"/>
      <c r="D160" s="3">
        <v>2022</v>
      </c>
      <c r="E160" s="5">
        <f t="shared" si="68"/>
        <v>40732600</v>
      </c>
      <c r="F160" s="5">
        <f t="shared" si="69"/>
        <v>31741337.629999999</v>
      </c>
      <c r="G160" s="5">
        <f t="shared" si="69"/>
        <v>8092062.3700000001</v>
      </c>
      <c r="H160" s="5">
        <v>0</v>
      </c>
      <c r="I160" s="5">
        <f t="shared" si="70"/>
        <v>899200</v>
      </c>
      <c r="J160" s="18"/>
    </row>
    <row r="161" spans="1:10" s="16" customFormat="1" ht="15" customHeight="1" x14ac:dyDescent="0.25">
      <c r="A161" s="44"/>
      <c r="B161" s="44"/>
      <c r="C161" s="44"/>
      <c r="D161" s="19">
        <v>2023</v>
      </c>
      <c r="E161" s="5">
        <f t="shared" si="68"/>
        <v>161760345.53999999</v>
      </c>
      <c r="F161" s="5">
        <f t="shared" si="69"/>
        <v>125843662.14</v>
      </c>
      <c r="G161" s="5">
        <f t="shared" si="69"/>
        <v>18157043.59</v>
      </c>
      <c r="H161" s="5">
        <v>0</v>
      </c>
      <c r="I161" s="5">
        <f t="shared" si="70"/>
        <v>17759639.810000002</v>
      </c>
      <c r="J161" s="18"/>
    </row>
    <row r="162" spans="1:10" s="16" customFormat="1" ht="15" customHeight="1" x14ac:dyDescent="0.25">
      <c r="A162" s="44"/>
      <c r="B162" s="44"/>
      <c r="C162" s="44"/>
      <c r="D162" s="19">
        <v>2024</v>
      </c>
      <c r="E162" s="5">
        <f t="shared" si="68"/>
        <v>182589562</v>
      </c>
      <c r="F162" s="5">
        <f t="shared" si="69"/>
        <v>131025682.66</v>
      </c>
      <c r="G162" s="5">
        <f t="shared" si="69"/>
        <v>45384177.410000004</v>
      </c>
      <c r="H162" s="5">
        <v>0</v>
      </c>
      <c r="I162" s="5">
        <f t="shared" si="70"/>
        <v>6179701.9299999997</v>
      </c>
      <c r="J162" s="18"/>
    </row>
    <row r="163" spans="1:10" s="16" customFormat="1" ht="15" customHeight="1" x14ac:dyDescent="0.25">
      <c r="A163" s="44"/>
      <c r="B163" s="44"/>
      <c r="C163" s="44"/>
      <c r="D163" s="19">
        <v>2025</v>
      </c>
      <c r="E163" s="5">
        <f t="shared" si="68"/>
        <v>1200000</v>
      </c>
      <c r="F163" s="5">
        <v>0</v>
      </c>
      <c r="G163" s="5">
        <v>0</v>
      </c>
      <c r="H163" s="5">
        <v>0</v>
      </c>
      <c r="I163" s="5">
        <f>I149+I103</f>
        <v>1200000</v>
      </c>
      <c r="J163" s="18"/>
    </row>
    <row r="164" spans="1:10" s="16" customFormat="1" ht="15" customHeight="1" x14ac:dyDescent="0.25">
      <c r="A164" s="44"/>
      <c r="B164" s="44"/>
      <c r="C164" s="44"/>
      <c r="D164" s="19">
        <v>2026</v>
      </c>
      <c r="E164" s="5">
        <f t="shared" ref="E164:E167" si="71">F164+G164+H164+I164</f>
        <v>1200000</v>
      </c>
      <c r="F164" s="5">
        <v>0</v>
      </c>
      <c r="G164" s="5">
        <v>0</v>
      </c>
      <c r="H164" s="5">
        <v>0</v>
      </c>
      <c r="I164" s="5">
        <f>I149+I104</f>
        <v>1200000</v>
      </c>
      <c r="J164" s="18"/>
    </row>
    <row r="165" spans="1:10" s="16" customFormat="1" ht="15" customHeight="1" x14ac:dyDescent="0.25">
      <c r="A165" s="44"/>
      <c r="B165" s="44"/>
      <c r="C165" s="44"/>
      <c r="D165" s="12">
        <v>2027</v>
      </c>
      <c r="E165" s="5">
        <f t="shared" si="71"/>
        <v>1200000</v>
      </c>
      <c r="F165" s="5">
        <v>0</v>
      </c>
      <c r="G165" s="5">
        <v>0</v>
      </c>
      <c r="H165" s="5">
        <v>0</v>
      </c>
      <c r="I165" s="5">
        <f t="shared" ref="I165:I167" si="72">I151+I105</f>
        <v>1200000</v>
      </c>
      <c r="J165" s="18"/>
    </row>
    <row r="166" spans="1:10" s="16" customFormat="1" ht="15" customHeight="1" x14ac:dyDescent="0.25">
      <c r="A166" s="44"/>
      <c r="B166" s="44"/>
      <c r="C166" s="44"/>
      <c r="D166" s="12">
        <v>2028</v>
      </c>
      <c r="E166" s="5">
        <f t="shared" si="71"/>
        <v>1200000</v>
      </c>
      <c r="F166" s="5">
        <v>0</v>
      </c>
      <c r="G166" s="5">
        <v>0</v>
      </c>
      <c r="H166" s="5">
        <v>0</v>
      </c>
      <c r="I166" s="5">
        <f t="shared" si="72"/>
        <v>1200000</v>
      </c>
      <c r="J166" s="18"/>
    </row>
    <row r="167" spans="1:10" s="16" customFormat="1" ht="15" customHeight="1" x14ac:dyDescent="0.25">
      <c r="A167" s="44"/>
      <c r="B167" s="44"/>
      <c r="C167" s="44"/>
      <c r="D167" s="12">
        <v>2029</v>
      </c>
      <c r="E167" s="5">
        <f t="shared" si="71"/>
        <v>1200000</v>
      </c>
      <c r="F167" s="5">
        <v>0</v>
      </c>
      <c r="G167" s="5">
        <v>0</v>
      </c>
      <c r="H167" s="5">
        <v>0</v>
      </c>
      <c r="I167" s="5">
        <f t="shared" si="72"/>
        <v>1200000</v>
      </c>
      <c r="J167" s="18"/>
    </row>
    <row r="168" spans="1:10" s="16" customFormat="1" ht="15" customHeight="1" x14ac:dyDescent="0.25">
      <c r="A168" s="44"/>
      <c r="B168" s="44"/>
      <c r="C168" s="44"/>
      <c r="D168" s="12">
        <v>2030</v>
      </c>
      <c r="E168" s="5">
        <f t="shared" si="68"/>
        <v>1200000</v>
      </c>
      <c r="F168" s="5">
        <v>0</v>
      </c>
      <c r="G168" s="5">
        <v>0</v>
      </c>
      <c r="H168" s="5">
        <v>0</v>
      </c>
      <c r="I168" s="5">
        <f>I154+I108</f>
        <v>1200000</v>
      </c>
      <c r="J168" s="18"/>
    </row>
    <row r="169" spans="1:10" s="16" customFormat="1" ht="33.75" customHeight="1" x14ac:dyDescent="0.25">
      <c r="A169" s="20"/>
      <c r="B169" s="20"/>
      <c r="C169" s="20"/>
      <c r="D169" s="21"/>
      <c r="E169" s="6"/>
      <c r="F169" s="6"/>
      <c r="G169" s="6"/>
      <c r="H169" s="6"/>
      <c r="I169" s="6"/>
      <c r="J169" s="18"/>
    </row>
    <row r="170" spans="1:10" ht="26.25" customHeight="1" x14ac:dyDescent="0.3">
      <c r="A170" s="45" t="s">
        <v>17</v>
      </c>
      <c r="B170" s="45"/>
      <c r="C170" s="45"/>
      <c r="D170" s="22"/>
      <c r="E170" s="46" t="s">
        <v>18</v>
      </c>
      <c r="F170" s="46"/>
      <c r="G170" s="7"/>
      <c r="H170" s="7"/>
      <c r="I170" s="7"/>
      <c r="J170" s="23"/>
    </row>
    <row r="171" spans="1:10" ht="18.75" x14ac:dyDescent="0.3">
      <c r="A171" s="47"/>
      <c r="B171" s="47"/>
      <c r="C171" s="47"/>
      <c r="F171" s="47"/>
      <c r="G171" s="47"/>
      <c r="H171" s="24"/>
    </row>
  </sheetData>
  <mergeCells count="44">
    <mergeCell ref="C136:C140"/>
    <mergeCell ref="A110:A140"/>
    <mergeCell ref="B110:B140"/>
    <mergeCell ref="C131:C135"/>
    <mergeCell ref="A52:A83"/>
    <mergeCell ref="B52:B83"/>
    <mergeCell ref="C52:C59"/>
    <mergeCell ref="C60:C67"/>
    <mergeCell ref="C68:C75"/>
    <mergeCell ref="C76:C83"/>
    <mergeCell ref="A84:C94"/>
    <mergeCell ref="A95:C108"/>
    <mergeCell ref="B109:I109"/>
    <mergeCell ref="C117:C123"/>
    <mergeCell ref="C124:C130"/>
    <mergeCell ref="C110:C116"/>
    <mergeCell ref="A141:C154"/>
    <mergeCell ref="A155:C168"/>
    <mergeCell ref="A170:C170"/>
    <mergeCell ref="E170:F170"/>
    <mergeCell ref="A171:C171"/>
    <mergeCell ref="F171:G171"/>
    <mergeCell ref="A23:C26"/>
    <mergeCell ref="B27:I27"/>
    <mergeCell ref="A28:A51"/>
    <mergeCell ref="B28:B51"/>
    <mergeCell ref="C28:C31"/>
    <mergeCell ref="C32:C35"/>
    <mergeCell ref="C36:C39"/>
    <mergeCell ref="C40:C43"/>
    <mergeCell ref="C44:C47"/>
    <mergeCell ref="C48:C51"/>
    <mergeCell ref="A7:I7"/>
    <mergeCell ref="B10:I10"/>
    <mergeCell ref="A11:A22"/>
    <mergeCell ref="B11:B22"/>
    <mergeCell ref="C11:C14"/>
    <mergeCell ref="C15:C18"/>
    <mergeCell ref="C19:C22"/>
    <mergeCell ref="O3:S3"/>
    <mergeCell ref="P1:S1"/>
    <mergeCell ref="M2:S2"/>
    <mergeCell ref="A5:I5"/>
    <mergeCell ref="A6:I6"/>
  </mergeCells>
  <pageMargins left="0.70866141732283472" right="0.19685039370078741" top="0.39370078740157483" bottom="0.19685039370078741" header="0.31496062992125984" footer="0.31496062992125984"/>
  <pageSetup paperSize="9" scale="75" fitToHeight="0" orientation="landscape" verticalDpi="0" r:id="rId1"/>
  <rowBreaks count="4" manualBreakCount="4">
    <brk id="26" max="9" man="1"/>
    <brk id="51" max="9" man="1"/>
    <brk id="94" max="9" man="1"/>
    <brk id="13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Губанова Анастасия Александровна</cp:lastModifiedBy>
  <cp:lastPrinted>2024-12-13T02:23:13Z</cp:lastPrinted>
  <dcterms:created xsi:type="dcterms:W3CDTF">2019-08-27T06:02:36Z</dcterms:created>
  <dcterms:modified xsi:type="dcterms:W3CDTF">2024-12-20T03:32:17Z</dcterms:modified>
</cp:coreProperties>
</file>