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757-па_22.02.2026\"/>
    </mc:Choice>
  </mc:AlternateContent>
  <xr:revisionPtr revIDLastSave="0" documentId="13_ncr:1_{8025D372-E229-44AA-BDCF-8AA582EED709}" xr6:coauthVersionLast="47" xr6:coauthVersionMax="47" xr10:uidLastSave="{00000000-0000-0000-0000-000000000000}"/>
  <bookViews>
    <workbookView xWindow="1536" yWindow="1380" windowWidth="19188" windowHeight="10980" xr2:uid="{00000000-000D-0000-FFFF-FFFF00000000}"/>
  </bookViews>
  <sheets>
    <sheet name="2024"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7" i="3" l="1"/>
  <c r="G104" i="3" l="1"/>
  <c r="H104" i="3"/>
  <c r="I104" i="3"/>
  <c r="F104" i="3"/>
  <c r="G97" i="3"/>
  <c r="H97" i="3"/>
  <c r="I97" i="3"/>
  <c r="F97" i="3"/>
  <c r="G90" i="3"/>
  <c r="H90" i="3"/>
  <c r="I90" i="3"/>
  <c r="F90" i="3"/>
  <c r="G78" i="3" l="1"/>
  <c r="H78" i="3"/>
  <c r="F78" i="3"/>
  <c r="G77" i="3"/>
  <c r="H77" i="3"/>
  <c r="F77" i="3"/>
  <c r="H76" i="3"/>
  <c r="H75" i="3"/>
  <c r="H74" i="3"/>
  <c r="H73" i="3"/>
  <c r="H56" i="3" l="1"/>
  <c r="G60" i="3"/>
  <c r="H60" i="3"/>
  <c r="I60" i="3"/>
  <c r="F60" i="3"/>
  <c r="G64" i="3"/>
  <c r="H64" i="3"/>
  <c r="I64" i="3"/>
  <c r="F64" i="3"/>
  <c r="G68" i="3"/>
  <c r="H68" i="3"/>
  <c r="I68" i="3"/>
  <c r="F68" i="3"/>
  <c r="H32" i="3"/>
  <c r="G36" i="3"/>
  <c r="H36" i="3"/>
  <c r="I36" i="3"/>
  <c r="F36" i="3"/>
  <c r="G40" i="3"/>
  <c r="H40" i="3"/>
  <c r="I40" i="3"/>
  <c r="F40" i="3"/>
  <c r="E51" i="3"/>
  <c r="G44" i="3"/>
  <c r="H44" i="3"/>
  <c r="I44" i="3"/>
  <c r="F44" i="3"/>
  <c r="G48" i="3"/>
  <c r="H48" i="3"/>
  <c r="I48" i="3"/>
  <c r="F48" i="3"/>
  <c r="G52" i="3"/>
  <c r="H52" i="3"/>
  <c r="I52" i="3"/>
  <c r="F52" i="3"/>
  <c r="E71" i="3"/>
  <c r="E70" i="3"/>
  <c r="E69" i="3"/>
  <c r="E67" i="3"/>
  <c r="E66" i="3"/>
  <c r="E65" i="3"/>
  <c r="J64" i="3"/>
  <c r="E63" i="3"/>
  <c r="E62" i="3"/>
  <c r="E61" i="3"/>
  <c r="I59" i="3"/>
  <c r="I78" i="3" s="1"/>
  <c r="I58" i="3"/>
  <c r="I77" i="3" s="1"/>
  <c r="I57" i="3"/>
  <c r="I76" i="3" s="1"/>
  <c r="I86" i="3" s="1"/>
  <c r="I128" i="3" s="1"/>
  <c r="G57" i="3"/>
  <c r="G76" i="3" s="1"/>
  <c r="F57" i="3"/>
  <c r="H121" i="3"/>
  <c r="E120" i="3"/>
  <c r="E119" i="3"/>
  <c r="E118" i="3"/>
  <c r="I117" i="3"/>
  <c r="H117" i="3"/>
  <c r="H111" i="3" s="1"/>
  <c r="E116" i="3"/>
  <c r="I115" i="3"/>
  <c r="G115" i="3"/>
  <c r="F115" i="3"/>
  <c r="E114" i="3"/>
  <c r="E113" i="3"/>
  <c r="I112" i="3"/>
  <c r="G112" i="3"/>
  <c r="F112" i="3"/>
  <c r="E110" i="3"/>
  <c r="E109" i="3"/>
  <c r="E108" i="3"/>
  <c r="E107" i="3"/>
  <c r="E106" i="3"/>
  <c r="E105" i="3"/>
  <c r="E103" i="3"/>
  <c r="E102" i="3"/>
  <c r="E101" i="3"/>
  <c r="E100" i="3"/>
  <c r="E99" i="3"/>
  <c r="E98" i="3"/>
  <c r="E96" i="3"/>
  <c r="E95" i="3"/>
  <c r="E94" i="3"/>
  <c r="E93" i="3"/>
  <c r="E92" i="3"/>
  <c r="E91" i="3"/>
  <c r="H82" i="3"/>
  <c r="H81" i="3"/>
  <c r="H80" i="3"/>
  <c r="E54" i="3"/>
  <c r="E53" i="3"/>
  <c r="E50" i="3"/>
  <c r="E49" i="3"/>
  <c r="E47" i="3"/>
  <c r="E46" i="3"/>
  <c r="E45" i="3"/>
  <c r="E43" i="3"/>
  <c r="E42" i="3"/>
  <c r="E41" i="3"/>
  <c r="J40" i="3"/>
  <c r="E39" i="3"/>
  <c r="E38" i="3"/>
  <c r="E37" i="3"/>
  <c r="G86" i="3"/>
  <c r="G128" i="3" s="1"/>
  <c r="I35" i="3"/>
  <c r="G35" i="3"/>
  <c r="G75" i="3" s="1"/>
  <c r="F35" i="3"/>
  <c r="F75" i="3" s="1"/>
  <c r="I34" i="3"/>
  <c r="G34" i="3"/>
  <c r="F34" i="3"/>
  <c r="F74" i="3" s="1"/>
  <c r="I33" i="3"/>
  <c r="I73" i="3" s="1"/>
  <c r="G33" i="3"/>
  <c r="G73" i="3" s="1"/>
  <c r="F33" i="3"/>
  <c r="F73" i="3" s="1"/>
  <c r="I30" i="3"/>
  <c r="I82" i="3" s="1"/>
  <c r="I124" i="3" s="1"/>
  <c r="G30" i="3"/>
  <c r="G82" i="3" s="1"/>
  <c r="G124" i="3" s="1"/>
  <c r="F30" i="3"/>
  <c r="F82" i="3" s="1"/>
  <c r="I29" i="3"/>
  <c r="I81" i="3" s="1"/>
  <c r="I123" i="3" s="1"/>
  <c r="G29" i="3"/>
  <c r="G81" i="3" s="1"/>
  <c r="G123" i="3" s="1"/>
  <c r="F29" i="3"/>
  <c r="F81" i="3" s="1"/>
  <c r="I28" i="3"/>
  <c r="I80" i="3" s="1"/>
  <c r="G28" i="3"/>
  <c r="G80" i="3" s="1"/>
  <c r="F28" i="3"/>
  <c r="E26" i="3"/>
  <c r="E25" i="3"/>
  <c r="E24" i="3"/>
  <c r="I23" i="3"/>
  <c r="H23" i="3"/>
  <c r="G23" i="3"/>
  <c r="F23" i="3"/>
  <c r="E22" i="3"/>
  <c r="E21" i="3"/>
  <c r="E20" i="3"/>
  <c r="I19" i="3"/>
  <c r="H19" i="3"/>
  <c r="G19" i="3"/>
  <c r="F19" i="3"/>
  <c r="E18" i="3"/>
  <c r="E17" i="3"/>
  <c r="E16" i="3"/>
  <c r="I15" i="3"/>
  <c r="H15" i="3"/>
  <c r="G15" i="3"/>
  <c r="F15" i="3"/>
  <c r="F76" i="3" l="1"/>
  <c r="E76" i="3" s="1"/>
  <c r="E68" i="3"/>
  <c r="E64" i="3"/>
  <c r="E60" i="3"/>
  <c r="G56" i="3"/>
  <c r="E73" i="3"/>
  <c r="G74" i="3"/>
  <c r="I75" i="3"/>
  <c r="I85" i="3" s="1"/>
  <c r="I127" i="3" s="1"/>
  <c r="E59" i="3"/>
  <c r="F56" i="3"/>
  <c r="I74" i="3"/>
  <c r="I84" i="3" s="1"/>
  <c r="I126" i="3" s="1"/>
  <c r="I56" i="3"/>
  <c r="E58" i="3"/>
  <c r="E77" i="3"/>
  <c r="F32" i="3"/>
  <c r="E52" i="3"/>
  <c r="E48" i="3"/>
  <c r="E44" i="3"/>
  <c r="E40" i="3"/>
  <c r="E36" i="3"/>
  <c r="I32" i="3"/>
  <c r="G32" i="3"/>
  <c r="E19" i="3"/>
  <c r="E97" i="3"/>
  <c r="I111" i="3"/>
  <c r="F27" i="3"/>
  <c r="E112" i="3"/>
  <c r="E34" i="3"/>
  <c r="E115" i="3"/>
  <c r="E15" i="3"/>
  <c r="E90" i="3"/>
  <c r="G111" i="3"/>
  <c r="E57" i="3"/>
  <c r="E23" i="3"/>
  <c r="I27" i="3"/>
  <c r="H79" i="3"/>
  <c r="E104" i="3"/>
  <c r="E117" i="3"/>
  <c r="E33" i="3"/>
  <c r="E28" i="3"/>
  <c r="E35" i="3"/>
  <c r="H72" i="3"/>
  <c r="F124" i="3"/>
  <c r="E124" i="3" s="1"/>
  <c r="E82" i="3"/>
  <c r="F123" i="3"/>
  <c r="E123" i="3" s="1"/>
  <c r="E81" i="3"/>
  <c r="G83" i="3"/>
  <c r="G125" i="3" s="1"/>
  <c r="G122" i="3"/>
  <c r="I83" i="3"/>
  <c r="I125" i="3" s="1"/>
  <c r="I87" i="3"/>
  <c r="F80" i="3"/>
  <c r="G27" i="3"/>
  <c r="I122" i="3"/>
  <c r="E29" i="3"/>
  <c r="E30" i="3"/>
  <c r="F111" i="3"/>
  <c r="E74" i="3" l="1"/>
  <c r="E75" i="3"/>
  <c r="G84" i="3"/>
  <c r="G126" i="3" s="1"/>
  <c r="G121" i="3" s="1"/>
  <c r="G85" i="3"/>
  <c r="G127" i="3" s="1"/>
  <c r="E56" i="3"/>
  <c r="G72" i="3"/>
  <c r="E78" i="3"/>
  <c r="I88" i="3"/>
  <c r="I79" i="3" s="1"/>
  <c r="E27" i="3"/>
  <c r="E32" i="3"/>
  <c r="E111" i="3"/>
  <c r="F85" i="3"/>
  <c r="I72" i="3"/>
  <c r="F72" i="3"/>
  <c r="F83" i="3"/>
  <c r="F86" i="3"/>
  <c r="E87" i="3"/>
  <c r="I129" i="3"/>
  <c r="E129" i="3" s="1"/>
  <c r="F122" i="3"/>
  <c r="E80" i="3"/>
  <c r="F84" i="3"/>
  <c r="G79" i="3" l="1"/>
  <c r="I130" i="3"/>
  <c r="E130" i="3" s="1"/>
  <c r="E88" i="3"/>
  <c r="F79" i="3"/>
  <c r="E79" i="3" s="1"/>
  <c r="E86" i="3"/>
  <c r="F128" i="3"/>
  <c r="E128" i="3" s="1"/>
  <c r="E84" i="3"/>
  <c r="F126" i="3"/>
  <c r="E126" i="3" s="1"/>
  <c r="E122" i="3"/>
  <c r="E83" i="3"/>
  <c r="F125" i="3"/>
  <c r="E125" i="3" s="1"/>
  <c r="E85" i="3"/>
  <c r="F127" i="3"/>
  <c r="E127" i="3" s="1"/>
  <c r="I121" i="3"/>
  <c r="E72" i="3"/>
  <c r="F121" i="3" l="1"/>
  <c r="E121" i="3" s="1"/>
</calcChain>
</file>

<file path=xl/sharedStrings.xml><?xml version="1.0" encoding="utf-8"?>
<sst xmlns="http://schemas.openxmlformats.org/spreadsheetml/2006/main" count="73" uniqueCount="50">
  <si>
    <t>№ п/п</t>
  </si>
  <si>
    <t>ВСЕГО:</t>
  </si>
  <si>
    <t>Внебюджетные средства</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</si>
  <si>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</si>
  <si>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</si>
  <si>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</si>
  <si>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</si>
  <si>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</si>
  <si>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</si>
  <si>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</si>
  <si>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</si>
  <si>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</si>
  <si>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</si>
  <si>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</si>
  <si>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</si>
  <si>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</si>
  <si>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</si>
  <si>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</si>
  <si>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</si>
  <si>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</si>
  <si>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</si>
  <si>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</si>
  <si>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</si>
  <si>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</si>
  <si>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</si>
  <si>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r>
      <rPr>
        <sz val="11"/>
        <rFont val="Times New Roman"/>
        <family val="1"/>
        <charset val="204"/>
      </rPr>
      <t>«</t>
    </r>
    <r>
      <rPr>
        <sz val="10"/>
        <rFont val="Times New Roman"/>
        <family val="1"/>
        <charset val="204"/>
      </rPr>
      <t>Приложение 4</t>
    </r>
  </si>
  <si>
    <t>Приложение 4</t>
  </si>
  <si>
    <t>"Формирование современной городской среды" на 2018-2026 годы</t>
  </si>
  <si>
    <t xml:space="preserve">"Формирование современной городской среды" на 2018-2026 годы </t>
  </si>
  <si>
    <t>Мероприятие 1.1. «Формирование комфортной городской среды» Подпрограммы «Развитие благоустройства территории города Усолье-Сибирское» на 2018-2026 годы, в т.ч.:</t>
  </si>
  <si>
    <t>ВСЕГО (2021-2026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</si>
  <si>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2018-2026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</si>
  <si>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</si>
  <si>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ИТОГО 
по Государственной программе Иркутской области «Формирование современной городской среды» на 2018-2026 годы:</t>
  </si>
  <si>
    <t>Государственная программа Иркутской области «Формирование современной городской среды» на 2018 - 2026 годы
Государственная программа Иркутской области «Формирование современной городской среды» на 2024 - 2030 годы</t>
  </si>
  <si>
    <t>Государственная программа Иркутской области «Формирование современной городской среды» на 2018 - 2025 годы</t>
  </si>
  <si>
    <t>ИТОГО 
по Государственной программе Иркутской области «Экономическое развитие и инновационная экономика» на 2019-2025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</si>
  <si>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</si>
  <si>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 xml:space="preserve">Государственная программа Иркутской области «Экономическое развитие и инновационная экономика» на 2019-2025 годы
</t>
  </si>
  <si>
    <t xml:space="preserve">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</si>
  <si>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</si>
  <si>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</si>
  <si>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</si>
  <si>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</si>
  <si>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</si>
  <si>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</si>
  <si>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</si>
  <si>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</si>
  <si>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</si>
  <si>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 xml:space="preserve">     от 22.02.2024 г. № 757-па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</si>
</sst>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b/>
      <sz val="10"/>
      <name val="Times New Roman"/>
      <family val="1"/>
      <charset val="204"/>
    </font>
    <font>
      <sz val="12"/>
      <name val="Calibri"/>
      <family val="2"/>
      <charset val="204"/>
      <scheme val="minor"/>
    </font>
    <font>
      <b/>
      <sz val="14"/>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3" fillId="0" borderId="0" xfId="0" applyFont="1" applyAlignment="1">
      <alignment horizontal="right"/>
    </xf>
    <xf numFmtId="0" fontId="3" fillId="0" borderId="0" xfId="0" applyFont="1"/>
    <xf numFmtId="0" fontId="6" fillId="0" borderId="0" xfId="0" applyFont="1" applyAlignment="1">
      <alignment horizontal="right"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4" fontId="4"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164" fontId="4" fillId="0" borderId="1" xfId="0" applyNumberFormat="1" applyFont="1" applyBorder="1" applyAlignment="1">
      <alignment horizontal="center" vertical="top" wrapText="1"/>
    </xf>
    <xf numFmtId="0" fontId="2" fillId="0" borderId="0" xfId="0" applyFont="1" applyAlignment="1">
      <alignment vertical="top"/>
    </xf>
    <xf numFmtId="164" fontId="4" fillId="0" borderId="0" xfId="0" applyNumberFormat="1" applyFont="1" applyAlignment="1">
      <alignment horizontal="center" vertical="top" wrapText="1"/>
    </xf>
    <xf numFmtId="0" fontId="10" fillId="0" borderId="0" xfId="0" applyFont="1"/>
    <xf numFmtId="0" fontId="2" fillId="0" borderId="0" xfId="0" applyFont="1" applyAlignment="1">
      <alignment vertical="center" wrapText="1"/>
    </xf>
    <xf numFmtId="0" fontId="4" fillId="0" borderId="0" xfId="0" applyFont="1" applyAlignment="1">
      <alignment horizontal="center" vertical="top" wrapText="1"/>
    </xf>
    <xf numFmtId="4" fontId="4" fillId="0" borderId="0" xfId="0" applyNumberFormat="1" applyFont="1" applyAlignment="1">
      <alignment horizontal="center" vertical="top" wrapText="1"/>
    </xf>
    <xf numFmtId="0" fontId="11" fillId="0" borderId="0" xfId="0" applyFont="1" applyAlignment="1">
      <alignment vertical="top" wrapText="1"/>
    </xf>
    <xf numFmtId="4" fontId="11" fillId="0" borderId="0" xfId="0" applyNumberFormat="1" applyFont="1" applyAlignment="1">
      <alignment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right"/>
    </xf>
    <xf numFmtId="0" fontId="11" fillId="0" borderId="0" xfId="0" applyFont="1"/>
    <xf numFmtId="0" fontId="1" fillId="0" borderId="0" xfId="0" applyFont="1" applyAlignment="1">
      <alignment wrapText="1"/>
    </xf>
    <xf numFmtId="0" fontId="14"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2" borderId="0" xfId="0" applyFont="1" applyFill="1"/>
    <xf numFmtId="0" fontId="2" fillId="2" borderId="0" xfId="0" applyFont="1" applyFill="1"/>
    <xf numFmtId="0" fontId="4" fillId="2" borderId="1" xfId="0"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0" fontId="1" fillId="2" borderId="0" xfId="0" applyFont="1" applyFill="1" applyAlignment="1">
      <alignment wrapText="1"/>
    </xf>
    <xf numFmtId="0" fontId="4" fillId="0" borderId="0" xfId="0" applyFont="1" applyAlignment="1">
      <alignment horizontal="right"/>
    </xf>
    <xf numFmtId="0" fontId="3" fillId="0" borderId="0" xfId="0" applyFont="1"/>
    <xf numFmtId="0" fontId="4" fillId="0" borderId="0" xfId="0" applyFont="1" applyAlignment="1">
      <alignment horizontal="right" vertical="center"/>
    </xf>
    <xf numFmtId="0" fontId="7"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3"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horizontal="center" vertical="center" wrapText="1"/>
    </xf>
    <xf numFmtId="0" fontId="0" fillId="0" borderId="1" xfId="0" applyBorder="1" applyAlignment="1">
      <alignment horizontal="center" wrapText="1"/>
    </xf>
    <xf numFmtId="0" fontId="16" fillId="0" borderId="1" xfId="0" applyFont="1" applyBorder="1" applyAlignment="1">
      <alignment horizontal="center" vertical="center" wrapText="1"/>
    </xf>
    <xf numFmtId="49" fontId="14" fillId="0" borderId="1" xfId="0" applyNumberFormat="1" applyFont="1" applyBorder="1" applyAlignment="1">
      <alignment horizontal="center" vertical="top" wrapText="1"/>
    </xf>
    <xf numFmtId="0" fontId="0" fillId="0" borderId="1" xfId="0" applyBorder="1" applyAlignment="1">
      <alignment horizontal="center" vertical="center" wrapText="1"/>
    </xf>
    <xf numFmtId="0" fontId="16" fillId="0" borderId="1" xfId="0" applyFont="1" applyBorder="1" applyAlignment="1">
      <alignment horizontal="center" vertical="center"/>
    </xf>
    <xf numFmtId="0" fontId="13" fillId="0" borderId="1" xfId="0" applyFont="1" applyBorder="1" applyAlignment="1">
      <alignment horizontal="center" vertical="top" wrapText="1"/>
    </xf>
    <xf numFmtId="0" fontId="0" fillId="0" borderId="1" xfId="0" applyBorder="1" applyAlignment="1">
      <alignment horizontal="center" vertical="top" wrapText="1"/>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0" xfId="0" applyFont="1" applyAlignment="1">
      <alignment wrapText="1"/>
    </xf>
    <xf numFmtId="0" fontId="11"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3"/>
  <sheetViews>
    <sheetView tabSelected="1" zoomScale="80" zoomScaleNormal="80" workbookViewId="0">
      <selection activeCell="G5" sqref="G5:J5"/>
    </sheetView>
  </sheetViews>
  <sheetFormatPr defaultColWidth="9.109375" defaultRowHeight="14.4" x14ac:dyDescent="0.3"/>
  <cols>
    <col min="1" max="1" width="5.6640625" style="1" customWidth="1"/>
    <col min="2" max="2" width="41.44140625" style="1" customWidth="1"/>
    <col min="3" max="3" width="45.5546875" style="1" customWidth="1"/>
    <col min="4" max="4" width="11.44140625" style="1" customWidth="1"/>
    <col min="5" max="5" width="15.88671875" style="1" customWidth="1"/>
    <col min="6" max="6" width="15.33203125" style="1" customWidth="1"/>
    <col min="7" max="7" width="15.6640625" style="29" customWidth="1"/>
    <col min="8" max="8" width="12.44140625" style="1" customWidth="1"/>
    <col min="9" max="9" width="14.44140625" style="1" customWidth="1"/>
    <col min="10" max="10" width="1.44140625" style="1" hidden="1" customWidth="1"/>
    <col min="11" max="11" width="3.33203125" style="1" customWidth="1"/>
    <col min="12" max="12" width="9.109375" style="1"/>
    <col min="13" max="13" width="13.109375" style="1" customWidth="1"/>
    <col min="14" max="14" width="11.5546875" style="1" customWidth="1"/>
    <col min="15" max="15" width="12.109375" style="1" customWidth="1"/>
    <col min="16" max="16384" width="9.109375" style="1"/>
  </cols>
  <sheetData>
    <row r="1" spans="1:11" x14ac:dyDescent="0.3">
      <c r="D1" s="3"/>
      <c r="E1" s="3"/>
      <c r="F1" s="3"/>
      <c r="G1" s="35" t="s">
        <v>26</v>
      </c>
      <c r="H1" s="35"/>
      <c r="I1" s="35"/>
      <c r="J1" s="20"/>
    </row>
    <row r="2" spans="1:11" x14ac:dyDescent="0.3">
      <c r="D2" s="35" t="s">
        <v>10</v>
      </c>
      <c r="E2" s="35"/>
      <c r="F2" s="35"/>
      <c r="G2" s="35"/>
      <c r="H2" s="35"/>
      <c r="I2" s="35"/>
      <c r="J2" s="3"/>
      <c r="K2" s="20"/>
    </row>
    <row r="3" spans="1:11" ht="18" customHeight="1" x14ac:dyDescent="0.3">
      <c r="D3" s="21"/>
      <c r="E3" s="21"/>
      <c r="F3" s="35" t="s">
        <v>49</v>
      </c>
      <c r="G3" s="35"/>
      <c r="H3" s="35"/>
      <c r="I3" s="35"/>
      <c r="J3" s="3"/>
      <c r="K3" s="20"/>
    </row>
    <row r="4" spans="1:11" x14ac:dyDescent="0.3">
      <c r="D4" s="3"/>
      <c r="E4" s="3"/>
      <c r="F4" s="3"/>
      <c r="G4" s="28"/>
      <c r="H4" s="3"/>
      <c r="I4" s="2"/>
      <c r="J4" s="20"/>
    </row>
    <row r="5" spans="1:11" x14ac:dyDescent="0.3">
      <c r="D5" s="3"/>
      <c r="E5" s="3"/>
      <c r="F5" s="3"/>
      <c r="G5" s="37" t="s">
        <v>25</v>
      </c>
      <c r="H5" s="37"/>
      <c r="I5" s="36"/>
      <c r="J5" s="36"/>
    </row>
    <row r="6" spans="1:11" x14ac:dyDescent="0.3">
      <c r="D6" s="37" t="s">
        <v>3</v>
      </c>
      <c r="E6" s="37"/>
      <c r="F6" s="36"/>
      <c r="G6" s="36"/>
      <c r="H6" s="36"/>
      <c r="I6" s="36"/>
      <c r="J6" s="36"/>
    </row>
    <row r="7" spans="1:11" x14ac:dyDescent="0.3">
      <c r="D7" s="3"/>
      <c r="E7" s="3"/>
      <c r="F7" s="35" t="s">
        <v>27</v>
      </c>
      <c r="G7" s="36"/>
      <c r="H7" s="36"/>
      <c r="I7" s="36"/>
      <c r="J7" s="36"/>
    </row>
    <row r="8" spans="1:11" ht="18" x14ac:dyDescent="0.3">
      <c r="I8" s="4"/>
      <c r="J8" s="4"/>
    </row>
    <row r="9" spans="1:11" ht="33" customHeight="1" x14ac:dyDescent="0.3">
      <c r="A9" s="38" t="s">
        <v>5</v>
      </c>
      <c r="B9" s="38"/>
      <c r="C9" s="38"/>
      <c r="D9" s="38"/>
      <c r="E9" s="38"/>
      <c r="F9" s="38"/>
      <c r="G9" s="38"/>
      <c r="H9" s="38"/>
      <c r="I9" s="38"/>
      <c r="J9" s="38"/>
    </row>
    <row r="10" spans="1:11" ht="21" customHeight="1" x14ac:dyDescent="0.3">
      <c r="A10" s="39" t="s">
        <v>28</v>
      </c>
      <c r="B10" s="39"/>
      <c r="C10" s="39"/>
      <c r="D10" s="39"/>
      <c r="E10" s="39"/>
      <c r="F10" s="39"/>
      <c r="G10" s="39"/>
      <c r="H10" s="39"/>
      <c r="I10" s="39"/>
      <c r="J10" s="39"/>
    </row>
    <row r="11" spans="1:11" ht="15" customHeight="1" x14ac:dyDescent="0.3">
      <c r="A11" s="40" t="s">
        <v>11</v>
      </c>
      <c r="B11" s="40"/>
      <c r="C11" s="40"/>
      <c r="D11" s="40"/>
      <c r="E11" s="40"/>
      <c r="F11" s="40"/>
      <c r="G11" s="40"/>
      <c r="H11" s="40"/>
      <c r="I11" s="40"/>
      <c r="J11" s="40"/>
    </row>
    <row r="12" spans="1:11" ht="9" customHeight="1" x14ac:dyDescent="0.3">
      <c r="J12" s="5"/>
    </row>
    <row r="13" spans="1:11" ht="51.75" customHeight="1" x14ac:dyDescent="0.3">
      <c r="A13" s="19" t="s">
        <v>0</v>
      </c>
      <c r="B13" s="19" t="s">
        <v>7</v>
      </c>
      <c r="C13" s="19" t="s">
        <v>8</v>
      </c>
      <c r="D13" s="19" t="s">
        <v>13</v>
      </c>
      <c r="E13" s="19" t="s">
        <v>12</v>
      </c>
      <c r="F13" s="19" t="s">
        <v>14</v>
      </c>
      <c r="G13" s="30" t="s">
        <v>15</v>
      </c>
      <c r="H13" s="19" t="s">
        <v>23</v>
      </c>
      <c r="I13" s="19" t="s">
        <v>16</v>
      </c>
      <c r="J13" s="6" t="s">
        <v>2</v>
      </c>
    </row>
    <row r="14" spans="1:11" ht="33.75" customHeight="1" x14ac:dyDescent="0.3">
      <c r="A14" s="19">
        <v>1</v>
      </c>
      <c r="B14" s="41" t="s">
        <v>35</v>
      </c>
      <c r="C14" s="41"/>
      <c r="D14" s="41"/>
      <c r="E14" s="41"/>
      <c r="F14" s="41"/>
      <c r="G14" s="41"/>
      <c r="H14" s="41"/>
      <c r="I14" s="41"/>
      <c r="J14" s="6"/>
    </row>
    <row r="15" spans="1:11" ht="27" customHeight="1" x14ac:dyDescent="0.3">
      <c r="A15" s="42">
        <v>1</v>
      </c>
      <c r="B15" s="44" t="s">
        <v>40</v>
      </c>
      <c r="C15" s="44" t="s">
        <v>41</v>
      </c>
      <c r="D15" s="24" t="s">
        <v>9</v>
      </c>
      <c r="E15" s="25">
        <f t="shared" ref="E15:E30" si="0">F15+G15+I15</f>
        <v>93517766.699999988</v>
      </c>
      <c r="F15" s="25">
        <f>F16+F17+F18</f>
        <v>70113465.269999996</v>
      </c>
      <c r="G15" s="31">
        <f t="shared" ref="G15:I15" si="1">G16+G17+G18</f>
        <v>18858255.43</v>
      </c>
      <c r="H15" s="25">
        <f t="shared" si="1"/>
        <v>0</v>
      </c>
      <c r="I15" s="25">
        <f t="shared" si="1"/>
        <v>4546046</v>
      </c>
      <c r="J15" s="6"/>
    </row>
    <row r="16" spans="1:11" ht="27" customHeight="1" x14ac:dyDescent="0.3">
      <c r="A16" s="43"/>
      <c r="B16" s="45"/>
      <c r="C16" s="44"/>
      <c r="D16" s="24">
        <v>2018</v>
      </c>
      <c r="E16" s="25">
        <f t="shared" si="0"/>
        <v>25995670.82</v>
      </c>
      <c r="F16" s="25">
        <v>18085144.539999999</v>
      </c>
      <c r="G16" s="31">
        <v>7119444.0499999998</v>
      </c>
      <c r="H16" s="25">
        <v>0</v>
      </c>
      <c r="I16" s="25">
        <v>791082.23</v>
      </c>
      <c r="J16" s="6"/>
    </row>
    <row r="17" spans="1:10" ht="27" customHeight="1" x14ac:dyDescent="0.3">
      <c r="A17" s="43"/>
      <c r="B17" s="45"/>
      <c r="C17" s="46"/>
      <c r="D17" s="24">
        <v>2019</v>
      </c>
      <c r="E17" s="25">
        <f t="shared" si="0"/>
        <v>39817981.609999999</v>
      </c>
      <c r="F17" s="25">
        <v>30075835.07</v>
      </c>
      <c r="G17" s="31">
        <v>6591582.4400000004</v>
      </c>
      <c r="H17" s="25">
        <v>0</v>
      </c>
      <c r="I17" s="25">
        <v>3150564.1</v>
      </c>
      <c r="J17" s="6"/>
    </row>
    <row r="18" spans="1:10" ht="27" customHeight="1" x14ac:dyDescent="0.3">
      <c r="A18" s="43"/>
      <c r="B18" s="45"/>
      <c r="C18" s="46"/>
      <c r="D18" s="24">
        <v>2020</v>
      </c>
      <c r="E18" s="25">
        <f t="shared" si="0"/>
        <v>27704114.270000003</v>
      </c>
      <c r="F18" s="25">
        <v>21952485.66</v>
      </c>
      <c r="G18" s="31">
        <v>5147228.9400000004</v>
      </c>
      <c r="H18" s="25">
        <v>0</v>
      </c>
      <c r="I18" s="25">
        <v>604399.67000000004</v>
      </c>
      <c r="J18" s="6"/>
    </row>
    <row r="19" spans="1:10" ht="27" customHeight="1" x14ac:dyDescent="0.3">
      <c r="A19" s="43"/>
      <c r="B19" s="45"/>
      <c r="C19" s="47" t="s">
        <v>42</v>
      </c>
      <c r="D19" s="26" t="s">
        <v>9</v>
      </c>
      <c r="E19" s="25">
        <f t="shared" si="0"/>
        <v>58702561.039999999</v>
      </c>
      <c r="F19" s="25">
        <f>F20+F21+F22</f>
        <v>43900063.409999996</v>
      </c>
      <c r="G19" s="31">
        <f t="shared" ref="G19:I19" si="2">G20+G21+G22</f>
        <v>12081091.139999999</v>
      </c>
      <c r="H19" s="25">
        <f t="shared" si="2"/>
        <v>0</v>
      </c>
      <c r="I19" s="25">
        <f t="shared" si="2"/>
        <v>2721406.49</v>
      </c>
      <c r="J19" s="6"/>
    </row>
    <row r="20" spans="1:10" ht="27" customHeight="1" x14ac:dyDescent="0.3">
      <c r="A20" s="43"/>
      <c r="B20" s="45"/>
      <c r="C20" s="47"/>
      <c r="D20" s="24">
        <v>2018</v>
      </c>
      <c r="E20" s="25">
        <f t="shared" si="0"/>
        <v>17906868.120000001</v>
      </c>
      <c r="F20" s="25">
        <v>12457777.210000001</v>
      </c>
      <c r="G20" s="31">
        <v>4904161.42</v>
      </c>
      <c r="H20" s="25">
        <v>0</v>
      </c>
      <c r="I20" s="25">
        <v>544929.49</v>
      </c>
      <c r="J20" s="6"/>
    </row>
    <row r="21" spans="1:10" ht="28.2" customHeight="1" x14ac:dyDescent="0.3">
      <c r="A21" s="43"/>
      <c r="B21" s="45"/>
      <c r="C21" s="47"/>
      <c r="D21" s="24">
        <v>2019</v>
      </c>
      <c r="E21" s="25">
        <f t="shared" si="0"/>
        <v>21842512.550000001</v>
      </c>
      <c r="F21" s="25">
        <v>16438729.68</v>
      </c>
      <c r="G21" s="31">
        <v>3602800.78</v>
      </c>
      <c r="H21" s="25">
        <v>0</v>
      </c>
      <c r="I21" s="25">
        <v>1800982.09</v>
      </c>
      <c r="J21" s="6"/>
    </row>
    <row r="22" spans="1:10" ht="24.6" customHeight="1" x14ac:dyDescent="0.3">
      <c r="A22" s="43"/>
      <c r="B22" s="45"/>
      <c r="C22" s="47"/>
      <c r="D22" s="24">
        <v>2020</v>
      </c>
      <c r="E22" s="25">
        <f t="shared" si="0"/>
        <v>18953180.370000001</v>
      </c>
      <c r="F22" s="25">
        <v>15003556.52</v>
      </c>
      <c r="G22" s="31">
        <v>3574128.94</v>
      </c>
      <c r="H22" s="25">
        <v>0</v>
      </c>
      <c r="I22" s="25">
        <v>375494.91</v>
      </c>
      <c r="J22" s="6"/>
    </row>
    <row r="23" spans="1:10" ht="26.4" customHeight="1" x14ac:dyDescent="0.3">
      <c r="A23" s="43"/>
      <c r="B23" s="45"/>
      <c r="C23" s="47" t="s">
        <v>43</v>
      </c>
      <c r="D23" s="26" t="s">
        <v>9</v>
      </c>
      <c r="E23" s="25">
        <f t="shared" si="0"/>
        <v>40090316.780000001</v>
      </c>
      <c r="F23" s="25">
        <f>F24+F25+F26</f>
        <v>31705359.050000001</v>
      </c>
      <c r="G23" s="31">
        <f t="shared" ref="G23:I23" si="3">G24+G25+G26</f>
        <v>7554105.9400000004</v>
      </c>
      <c r="H23" s="25">
        <f t="shared" si="3"/>
        <v>0</v>
      </c>
      <c r="I23" s="25">
        <f t="shared" si="3"/>
        <v>830851.79</v>
      </c>
      <c r="J23" s="6"/>
    </row>
    <row r="24" spans="1:10" ht="24" customHeight="1" x14ac:dyDescent="0.3">
      <c r="A24" s="43"/>
      <c r="B24" s="45"/>
      <c r="C24" s="47"/>
      <c r="D24" s="24">
        <v>2018</v>
      </c>
      <c r="E24" s="25">
        <f t="shared" si="0"/>
        <v>0</v>
      </c>
      <c r="F24" s="25">
        <v>0</v>
      </c>
      <c r="G24" s="31">
        <v>0</v>
      </c>
      <c r="H24" s="25">
        <v>0</v>
      </c>
      <c r="I24" s="25">
        <v>0</v>
      </c>
      <c r="J24" s="6"/>
    </row>
    <row r="25" spans="1:10" ht="30" customHeight="1" x14ac:dyDescent="0.3">
      <c r="A25" s="43"/>
      <c r="B25" s="45"/>
      <c r="C25" s="47"/>
      <c r="D25" s="24">
        <v>2019</v>
      </c>
      <c r="E25" s="25">
        <f t="shared" si="0"/>
        <v>0</v>
      </c>
      <c r="F25" s="25">
        <v>0</v>
      </c>
      <c r="G25" s="31">
        <v>0</v>
      </c>
      <c r="H25" s="25">
        <v>0</v>
      </c>
      <c r="I25" s="25">
        <v>0</v>
      </c>
      <c r="J25" s="6"/>
    </row>
    <row r="26" spans="1:10" ht="27" customHeight="1" x14ac:dyDescent="0.3">
      <c r="A26" s="43"/>
      <c r="B26" s="45"/>
      <c r="C26" s="47"/>
      <c r="D26" s="24">
        <v>2020</v>
      </c>
      <c r="E26" s="25">
        <f t="shared" si="0"/>
        <v>40090316.780000001</v>
      </c>
      <c r="F26" s="25">
        <v>31705359.050000001</v>
      </c>
      <c r="G26" s="31">
        <v>7554105.9400000004</v>
      </c>
      <c r="H26" s="25">
        <v>0</v>
      </c>
      <c r="I26" s="25">
        <v>830851.79</v>
      </c>
      <c r="J26" s="6"/>
    </row>
    <row r="27" spans="1:10" ht="20.100000000000001" customHeight="1" x14ac:dyDescent="0.3">
      <c r="A27" s="48" t="s">
        <v>20</v>
      </c>
      <c r="B27" s="49"/>
      <c r="C27" s="49"/>
      <c r="D27" s="24" t="s">
        <v>9</v>
      </c>
      <c r="E27" s="25">
        <f t="shared" si="0"/>
        <v>192310644.52000001</v>
      </c>
      <c r="F27" s="25">
        <f>F28+F29+F30</f>
        <v>145718887.73000002</v>
      </c>
      <c r="G27" s="31">
        <f>G28+G29+G30</f>
        <v>38493452.509999998</v>
      </c>
      <c r="H27" s="25">
        <v>0</v>
      </c>
      <c r="I27" s="25">
        <f t="shared" ref="I27" si="4">I28+I29+I30</f>
        <v>8098304.2800000003</v>
      </c>
      <c r="J27" s="6"/>
    </row>
    <row r="28" spans="1:10" ht="23.4" customHeight="1" x14ac:dyDescent="0.3">
      <c r="A28" s="49"/>
      <c r="B28" s="49"/>
      <c r="C28" s="49"/>
      <c r="D28" s="24">
        <v>2018</v>
      </c>
      <c r="E28" s="25">
        <f t="shared" si="0"/>
        <v>43902538.939999998</v>
      </c>
      <c r="F28" s="25">
        <f t="shared" ref="F28:G30" si="5">F16+F20+F24</f>
        <v>30542921.75</v>
      </c>
      <c r="G28" s="31">
        <f t="shared" si="5"/>
        <v>12023605.469999999</v>
      </c>
      <c r="H28" s="25">
        <v>0</v>
      </c>
      <c r="I28" s="25">
        <f>I16+I20+I24</f>
        <v>1336011.72</v>
      </c>
      <c r="J28" s="6"/>
    </row>
    <row r="29" spans="1:10" ht="17.399999999999999" customHeight="1" x14ac:dyDescent="0.3">
      <c r="A29" s="49"/>
      <c r="B29" s="49"/>
      <c r="C29" s="49"/>
      <c r="D29" s="24">
        <v>2019</v>
      </c>
      <c r="E29" s="25">
        <f t="shared" si="0"/>
        <v>61660494.159999996</v>
      </c>
      <c r="F29" s="25">
        <f t="shared" si="5"/>
        <v>46514564.75</v>
      </c>
      <c r="G29" s="31">
        <f t="shared" si="5"/>
        <v>10194383.220000001</v>
      </c>
      <c r="H29" s="25">
        <v>0</v>
      </c>
      <c r="I29" s="25">
        <f>I17+I21+I25</f>
        <v>4951546.1900000004</v>
      </c>
      <c r="J29" s="6"/>
    </row>
    <row r="30" spans="1:10" ht="20.100000000000001" customHeight="1" x14ac:dyDescent="0.3">
      <c r="A30" s="49"/>
      <c r="B30" s="49"/>
      <c r="C30" s="49"/>
      <c r="D30" s="24">
        <v>2020</v>
      </c>
      <c r="E30" s="25">
        <f t="shared" si="0"/>
        <v>86747611.420000017</v>
      </c>
      <c r="F30" s="25">
        <f t="shared" si="5"/>
        <v>68661401.230000004</v>
      </c>
      <c r="G30" s="31">
        <f t="shared" si="5"/>
        <v>16275463.82</v>
      </c>
      <c r="H30" s="25">
        <v>0</v>
      </c>
      <c r="I30" s="25">
        <f>I18+I22+I26</f>
        <v>1810746.37</v>
      </c>
      <c r="J30" s="6"/>
    </row>
    <row r="31" spans="1:10" ht="36.75" customHeight="1" x14ac:dyDescent="0.3">
      <c r="A31" s="24">
        <v>1</v>
      </c>
      <c r="B31" s="50" t="s">
        <v>34</v>
      </c>
      <c r="C31" s="50"/>
      <c r="D31" s="50"/>
      <c r="E31" s="50"/>
      <c r="F31" s="50"/>
      <c r="G31" s="50"/>
      <c r="H31" s="50"/>
      <c r="I31" s="50"/>
      <c r="J31" s="8"/>
    </row>
    <row r="32" spans="1:10" ht="20.100000000000001" customHeight="1" x14ac:dyDescent="0.3">
      <c r="A32" s="51" t="s">
        <v>4</v>
      </c>
      <c r="B32" s="47" t="s">
        <v>44</v>
      </c>
      <c r="C32" s="44" t="s">
        <v>45</v>
      </c>
      <c r="D32" s="24" t="s">
        <v>9</v>
      </c>
      <c r="E32" s="25">
        <f>F32+G32+H32+I32</f>
        <v>129679444.58</v>
      </c>
      <c r="F32" s="25">
        <f>SUM(F33:F35)</f>
        <v>97847405.75</v>
      </c>
      <c r="G32" s="31">
        <f t="shared" ref="G32:I32" si="6">SUM(G33:G35)</f>
        <v>26619594.25</v>
      </c>
      <c r="H32" s="25">
        <f t="shared" si="6"/>
        <v>0</v>
      </c>
      <c r="I32" s="25">
        <f t="shared" si="6"/>
        <v>5212444.58</v>
      </c>
      <c r="J32" s="8"/>
    </row>
    <row r="33" spans="1:11" ht="20.100000000000001" customHeight="1" x14ac:dyDescent="0.3">
      <c r="A33" s="49"/>
      <c r="B33" s="46"/>
      <c r="C33" s="46"/>
      <c r="D33" s="24">
        <v>2021</v>
      </c>
      <c r="E33" s="25">
        <f t="shared" ref="E33:E35" si="7">F33+G33+H33+I33</f>
        <v>46807091.020000003</v>
      </c>
      <c r="F33" s="25">
        <f t="shared" ref="F33:G35" si="8">F37+F41</f>
        <v>35262405.980000004</v>
      </c>
      <c r="G33" s="31">
        <f t="shared" si="8"/>
        <v>10568894.02</v>
      </c>
      <c r="H33" s="25">
        <v>0</v>
      </c>
      <c r="I33" s="25">
        <f>I37+I41</f>
        <v>975791.02</v>
      </c>
      <c r="J33" s="8"/>
    </row>
    <row r="34" spans="1:11" ht="20.100000000000001" customHeight="1" x14ac:dyDescent="0.3">
      <c r="A34" s="49"/>
      <c r="B34" s="46"/>
      <c r="C34" s="46"/>
      <c r="D34" s="24">
        <v>2022</v>
      </c>
      <c r="E34" s="25">
        <f t="shared" si="7"/>
        <v>40732600</v>
      </c>
      <c r="F34" s="25">
        <f t="shared" si="8"/>
        <v>31741337.629999999</v>
      </c>
      <c r="G34" s="31">
        <f t="shared" si="8"/>
        <v>8092062.3700000001</v>
      </c>
      <c r="H34" s="25">
        <v>0</v>
      </c>
      <c r="I34" s="25">
        <f>I38+I42</f>
        <v>899200</v>
      </c>
      <c r="J34" s="8"/>
    </row>
    <row r="35" spans="1:11" ht="20.100000000000001" customHeight="1" x14ac:dyDescent="0.3">
      <c r="A35" s="49"/>
      <c r="B35" s="46"/>
      <c r="C35" s="46"/>
      <c r="D35" s="24">
        <v>2023</v>
      </c>
      <c r="E35" s="25">
        <f t="shared" si="7"/>
        <v>42139753.560000002</v>
      </c>
      <c r="F35" s="25">
        <f t="shared" si="8"/>
        <v>30843662.140000001</v>
      </c>
      <c r="G35" s="31">
        <f t="shared" si="8"/>
        <v>7958637.8600000003</v>
      </c>
      <c r="H35" s="25">
        <v>0</v>
      </c>
      <c r="I35" s="25">
        <f>I39+I43</f>
        <v>3337453.5599999996</v>
      </c>
      <c r="J35" s="8"/>
    </row>
    <row r="36" spans="1:11" ht="20.100000000000001" customHeight="1" x14ac:dyDescent="0.3">
      <c r="A36" s="49"/>
      <c r="B36" s="46"/>
      <c r="C36" s="44" t="s">
        <v>18</v>
      </c>
      <c r="D36" s="24" t="s">
        <v>9</v>
      </c>
      <c r="E36" s="25">
        <f>F36+G36+H36+I36</f>
        <v>89678324.620000005</v>
      </c>
      <c r="F36" s="25">
        <f>SUM(F37:F39)</f>
        <v>67325142.300000012</v>
      </c>
      <c r="G36" s="31">
        <f t="shared" ref="G36:I36" si="9">SUM(G37:G39)</f>
        <v>18026559.129999999</v>
      </c>
      <c r="H36" s="25">
        <f t="shared" si="9"/>
        <v>0</v>
      </c>
      <c r="I36" s="25">
        <f t="shared" si="9"/>
        <v>4326623.1899999995</v>
      </c>
      <c r="J36" s="8"/>
    </row>
    <row r="37" spans="1:11" ht="20.100000000000001" customHeight="1" x14ac:dyDescent="0.3">
      <c r="A37" s="49"/>
      <c r="B37" s="46"/>
      <c r="C37" s="46"/>
      <c r="D37" s="24">
        <v>2021</v>
      </c>
      <c r="E37" s="25">
        <f t="shared" ref="E37:E39" si="10">F37+G37+H37+I37</f>
        <v>23586322.100000001</v>
      </c>
      <c r="F37" s="25">
        <v>17768898.850000001</v>
      </c>
      <c r="G37" s="31">
        <v>5325717.38</v>
      </c>
      <c r="H37" s="25">
        <v>0</v>
      </c>
      <c r="I37" s="25">
        <v>491705.87</v>
      </c>
      <c r="J37" s="9"/>
    </row>
    <row r="38" spans="1:11" ht="20.100000000000001" customHeight="1" x14ac:dyDescent="0.3">
      <c r="A38" s="49"/>
      <c r="B38" s="46"/>
      <c r="C38" s="46"/>
      <c r="D38" s="24">
        <v>2022</v>
      </c>
      <c r="E38" s="25">
        <f t="shared" si="10"/>
        <v>35767048.960000001</v>
      </c>
      <c r="F38" s="25">
        <v>27871876.02</v>
      </c>
      <c r="G38" s="31">
        <v>7105590.8799999999</v>
      </c>
      <c r="H38" s="25">
        <v>0</v>
      </c>
      <c r="I38" s="25">
        <v>789582.06</v>
      </c>
      <c r="J38" s="9"/>
    </row>
    <row r="39" spans="1:11" ht="20.100000000000001" customHeight="1" x14ac:dyDescent="0.3">
      <c r="A39" s="49"/>
      <c r="B39" s="46"/>
      <c r="C39" s="46"/>
      <c r="D39" s="24">
        <v>2023</v>
      </c>
      <c r="E39" s="25">
        <f t="shared" si="10"/>
        <v>30324953.560000002</v>
      </c>
      <c r="F39" s="25">
        <v>21684367.43</v>
      </c>
      <c r="G39" s="31">
        <v>5595250.8700000001</v>
      </c>
      <c r="H39" s="25">
        <v>0</v>
      </c>
      <c r="I39" s="25">
        <v>3045335.26</v>
      </c>
      <c r="J39" s="9"/>
    </row>
    <row r="40" spans="1:11" ht="20.100000000000001" customHeight="1" x14ac:dyDescent="0.3">
      <c r="A40" s="49"/>
      <c r="B40" s="46"/>
      <c r="C40" s="47" t="s">
        <v>19</v>
      </c>
      <c r="D40" s="24" t="s">
        <v>9</v>
      </c>
      <c r="E40" s="25">
        <f>F40+G40+H40+I40</f>
        <v>40001119.960000001</v>
      </c>
      <c r="F40" s="25">
        <f>SUM(F41:F43)</f>
        <v>30522263.449999999</v>
      </c>
      <c r="G40" s="31">
        <f t="shared" ref="G40:I40" si="11">SUM(G41:G43)</f>
        <v>8593035.120000001</v>
      </c>
      <c r="H40" s="25">
        <f t="shared" si="11"/>
        <v>0</v>
      </c>
      <c r="I40" s="25">
        <f t="shared" si="11"/>
        <v>885821.39000000013</v>
      </c>
      <c r="J40" s="7" t="e">
        <f>#REF!+#REF!+J41+J42+J43+#REF!</f>
        <v>#REF!</v>
      </c>
    </row>
    <row r="41" spans="1:11" ht="20.100000000000001" customHeight="1" x14ac:dyDescent="0.3">
      <c r="A41" s="49"/>
      <c r="B41" s="46"/>
      <c r="C41" s="47"/>
      <c r="D41" s="24">
        <v>2021</v>
      </c>
      <c r="E41" s="25">
        <f t="shared" ref="E41:E43" si="12">F41+G41+H41+I41</f>
        <v>23220768.919999998</v>
      </c>
      <c r="F41" s="25">
        <v>17493507.129999999</v>
      </c>
      <c r="G41" s="31">
        <v>5243176.6399999997</v>
      </c>
      <c r="H41" s="25">
        <v>0</v>
      </c>
      <c r="I41" s="25">
        <v>484085.15</v>
      </c>
      <c r="J41" s="9"/>
    </row>
    <row r="42" spans="1:11" ht="20.100000000000001" customHeight="1" x14ac:dyDescent="0.3">
      <c r="A42" s="49"/>
      <c r="B42" s="46"/>
      <c r="C42" s="47"/>
      <c r="D42" s="24">
        <v>2022</v>
      </c>
      <c r="E42" s="25">
        <f t="shared" si="12"/>
        <v>4965551.04</v>
      </c>
      <c r="F42" s="25">
        <v>3869461.61</v>
      </c>
      <c r="G42" s="31">
        <v>986471.49</v>
      </c>
      <c r="H42" s="25">
        <v>0</v>
      </c>
      <c r="I42" s="25">
        <v>109617.94</v>
      </c>
      <c r="J42" s="9"/>
    </row>
    <row r="43" spans="1:11" ht="28.2" customHeight="1" x14ac:dyDescent="0.3">
      <c r="A43" s="49"/>
      <c r="B43" s="46"/>
      <c r="C43" s="46"/>
      <c r="D43" s="24">
        <v>2023</v>
      </c>
      <c r="E43" s="25">
        <f t="shared" si="12"/>
        <v>11814800.000000002</v>
      </c>
      <c r="F43" s="25">
        <v>9159294.7100000009</v>
      </c>
      <c r="G43" s="31">
        <v>2363386.9900000002</v>
      </c>
      <c r="H43" s="25">
        <v>0</v>
      </c>
      <c r="I43" s="25">
        <v>292118.3</v>
      </c>
      <c r="J43" s="9"/>
    </row>
    <row r="44" spans="1:11" s="10" customFormat="1" ht="30.75" customHeight="1" x14ac:dyDescent="0.3">
      <c r="A44" s="49"/>
      <c r="B44" s="46"/>
      <c r="C44" s="47" t="s">
        <v>46</v>
      </c>
      <c r="D44" s="24" t="s">
        <v>9</v>
      </c>
      <c r="E44" s="25">
        <f>F44+G44+H44+I44</f>
        <v>96992300</v>
      </c>
      <c r="F44" s="25">
        <f>SUM(F45:F47)</f>
        <v>80000000</v>
      </c>
      <c r="G44" s="31">
        <f t="shared" ref="G44:I44" si="13">SUM(G45:G47)</f>
        <v>16992300</v>
      </c>
      <c r="H44" s="25">
        <f t="shared" si="13"/>
        <v>0</v>
      </c>
      <c r="I44" s="25">
        <f t="shared" si="13"/>
        <v>0</v>
      </c>
      <c r="J44" s="11"/>
      <c r="K44" s="1"/>
    </row>
    <row r="45" spans="1:11" s="10" customFormat="1" ht="30.75" customHeight="1" x14ac:dyDescent="0.3">
      <c r="A45" s="49"/>
      <c r="B45" s="46"/>
      <c r="C45" s="46"/>
      <c r="D45" s="24">
        <v>2021</v>
      </c>
      <c r="E45" s="25">
        <f t="shared" ref="E45:E47" si="14">F45+G45+H45+I45</f>
        <v>96992300</v>
      </c>
      <c r="F45" s="25">
        <v>80000000</v>
      </c>
      <c r="G45" s="31">
        <v>16992300</v>
      </c>
      <c r="H45" s="25">
        <v>0</v>
      </c>
      <c r="I45" s="25">
        <v>0</v>
      </c>
      <c r="J45" s="11"/>
      <c r="K45" s="1"/>
    </row>
    <row r="46" spans="1:11" s="10" customFormat="1" ht="30.75" customHeight="1" x14ac:dyDescent="0.3">
      <c r="A46" s="49"/>
      <c r="B46" s="46"/>
      <c r="C46" s="46"/>
      <c r="D46" s="24">
        <v>2022</v>
      </c>
      <c r="E46" s="25">
        <f t="shared" si="14"/>
        <v>0</v>
      </c>
      <c r="F46" s="25">
        <v>0</v>
      </c>
      <c r="G46" s="31">
        <v>0</v>
      </c>
      <c r="H46" s="25">
        <v>0</v>
      </c>
      <c r="I46" s="25">
        <v>0</v>
      </c>
      <c r="J46" s="11"/>
      <c r="K46" s="1"/>
    </row>
    <row r="47" spans="1:11" s="10" customFormat="1" ht="30.75" customHeight="1" x14ac:dyDescent="0.3">
      <c r="A47" s="49"/>
      <c r="B47" s="46"/>
      <c r="C47" s="46"/>
      <c r="D47" s="24">
        <v>2023</v>
      </c>
      <c r="E47" s="25">
        <f t="shared" si="14"/>
        <v>0</v>
      </c>
      <c r="F47" s="25">
        <v>0</v>
      </c>
      <c r="G47" s="31">
        <v>0</v>
      </c>
      <c r="H47" s="25">
        <v>0</v>
      </c>
      <c r="I47" s="25">
        <v>0</v>
      </c>
      <c r="J47" s="11"/>
      <c r="K47" s="1"/>
    </row>
    <row r="48" spans="1:11" s="10" customFormat="1" ht="23.1" customHeight="1" x14ac:dyDescent="0.3">
      <c r="A48" s="49"/>
      <c r="B48" s="46"/>
      <c r="C48" s="47" t="s">
        <v>47</v>
      </c>
      <c r="D48" s="24" t="s">
        <v>9</v>
      </c>
      <c r="E48" s="25">
        <f>F48+G48+H48+I48</f>
        <v>109285304.40000001</v>
      </c>
      <c r="F48" s="25">
        <f>F49+F50+F51</f>
        <v>95000000</v>
      </c>
      <c r="G48" s="31">
        <f t="shared" ref="G48:I48" si="15">G49+G50+G51</f>
        <v>1000000</v>
      </c>
      <c r="H48" s="25">
        <f t="shared" si="15"/>
        <v>0</v>
      </c>
      <c r="I48" s="25">
        <f t="shared" si="15"/>
        <v>13285304.4</v>
      </c>
      <c r="J48" s="11"/>
      <c r="K48" s="1"/>
    </row>
    <row r="49" spans="1:11" s="10" customFormat="1" ht="23.1" customHeight="1" x14ac:dyDescent="0.3">
      <c r="A49" s="49"/>
      <c r="B49" s="46"/>
      <c r="C49" s="47"/>
      <c r="D49" s="24">
        <v>2021</v>
      </c>
      <c r="E49" s="25">
        <f t="shared" ref="E49:E50" si="16">F49+G49+H49+I49</f>
        <v>0</v>
      </c>
      <c r="F49" s="25">
        <v>0</v>
      </c>
      <c r="G49" s="31">
        <v>0</v>
      </c>
      <c r="H49" s="25">
        <v>0</v>
      </c>
      <c r="I49" s="25">
        <v>0</v>
      </c>
      <c r="J49" s="11"/>
      <c r="K49" s="1"/>
    </row>
    <row r="50" spans="1:11" s="10" customFormat="1" ht="23.1" customHeight="1" x14ac:dyDescent="0.3">
      <c r="A50" s="49"/>
      <c r="B50" s="46"/>
      <c r="C50" s="47"/>
      <c r="D50" s="24">
        <v>2022</v>
      </c>
      <c r="E50" s="25">
        <f t="shared" si="16"/>
        <v>0</v>
      </c>
      <c r="F50" s="25">
        <v>0</v>
      </c>
      <c r="G50" s="31">
        <v>0</v>
      </c>
      <c r="H50" s="25">
        <v>0</v>
      </c>
      <c r="I50" s="25">
        <v>0</v>
      </c>
      <c r="J50" s="11"/>
      <c r="K50" s="1"/>
    </row>
    <row r="51" spans="1:11" s="10" customFormat="1" ht="22.2" customHeight="1" x14ac:dyDescent="0.3">
      <c r="A51" s="49"/>
      <c r="B51" s="46"/>
      <c r="C51" s="47"/>
      <c r="D51" s="24">
        <v>2023</v>
      </c>
      <c r="E51" s="25">
        <f>F51+G51+H51+I51</f>
        <v>109285304.40000001</v>
      </c>
      <c r="F51" s="25">
        <v>95000000</v>
      </c>
      <c r="G51" s="31">
        <v>1000000</v>
      </c>
      <c r="H51" s="25">
        <v>0</v>
      </c>
      <c r="I51" s="25">
        <v>13285304.4</v>
      </c>
      <c r="J51" s="11"/>
      <c r="K51" s="1"/>
    </row>
    <row r="52" spans="1:11" s="10" customFormat="1" ht="27" hidden="1" customHeight="1" x14ac:dyDescent="0.3">
      <c r="A52" s="49"/>
      <c r="B52" s="46"/>
      <c r="C52" s="47" t="s">
        <v>48</v>
      </c>
      <c r="D52" s="24" t="s">
        <v>9</v>
      </c>
      <c r="E52" s="25">
        <f>F52+G52+H52+I52</f>
        <v>0</v>
      </c>
      <c r="F52" s="25">
        <f>F53+F54+F55</f>
        <v>0</v>
      </c>
      <c r="G52" s="31">
        <f t="shared" ref="G52:I52" si="17">G53+G54+G55</f>
        <v>0</v>
      </c>
      <c r="H52" s="25">
        <f t="shared" si="17"/>
        <v>0</v>
      </c>
      <c r="I52" s="25">
        <f t="shared" si="17"/>
        <v>0</v>
      </c>
      <c r="J52" s="11"/>
      <c r="K52" s="1"/>
    </row>
    <row r="53" spans="1:11" s="10" customFormat="1" ht="27" hidden="1" customHeight="1" x14ac:dyDescent="0.3">
      <c r="A53" s="49"/>
      <c r="B53" s="46"/>
      <c r="C53" s="47"/>
      <c r="D53" s="24">
        <v>2021</v>
      </c>
      <c r="E53" s="25">
        <f t="shared" ref="E53:E54" si="18">F53+G53+H53+I53</f>
        <v>0</v>
      </c>
      <c r="F53" s="25">
        <v>0</v>
      </c>
      <c r="G53" s="31">
        <v>0</v>
      </c>
      <c r="H53" s="25">
        <v>0</v>
      </c>
      <c r="I53" s="25">
        <v>0</v>
      </c>
      <c r="J53" s="11"/>
      <c r="K53" s="1"/>
    </row>
    <row r="54" spans="1:11" s="10" customFormat="1" ht="27" hidden="1" customHeight="1" x14ac:dyDescent="0.3">
      <c r="A54" s="49"/>
      <c r="B54" s="46"/>
      <c r="C54" s="47"/>
      <c r="D54" s="24">
        <v>2022</v>
      </c>
      <c r="E54" s="25">
        <f t="shared" si="18"/>
        <v>0</v>
      </c>
      <c r="F54" s="25">
        <v>0</v>
      </c>
      <c r="G54" s="31">
        <v>0</v>
      </c>
      <c r="H54" s="25">
        <v>0</v>
      </c>
      <c r="I54" s="25">
        <v>0</v>
      </c>
      <c r="J54" s="11"/>
      <c r="K54" s="1"/>
    </row>
    <row r="55" spans="1:11" s="10" customFormat="1" ht="74.400000000000006" hidden="1" customHeight="1" x14ac:dyDescent="0.3">
      <c r="A55" s="49"/>
      <c r="B55" s="46"/>
      <c r="C55" s="47"/>
      <c r="D55" s="24">
        <v>2023</v>
      </c>
      <c r="E55" s="25">
        <v>0</v>
      </c>
      <c r="F55" s="25">
        <v>0</v>
      </c>
      <c r="G55" s="31">
        <v>0</v>
      </c>
      <c r="H55" s="25">
        <v>0</v>
      </c>
      <c r="I55" s="25">
        <v>0</v>
      </c>
      <c r="J55" s="11"/>
      <c r="K55" s="1"/>
    </row>
    <row r="56" spans="1:11" ht="20.100000000000001" customHeight="1" x14ac:dyDescent="0.3">
      <c r="A56" s="51" t="s">
        <v>4</v>
      </c>
      <c r="B56" s="47" t="s">
        <v>39</v>
      </c>
      <c r="C56" s="44" t="s">
        <v>29</v>
      </c>
      <c r="D56" s="26" t="s">
        <v>9</v>
      </c>
      <c r="E56" s="25">
        <f>F56+G56+H56+I56</f>
        <v>3117100</v>
      </c>
      <c r="F56" s="25">
        <f>SUM(F57:F59)</f>
        <v>0</v>
      </c>
      <c r="G56" s="31">
        <f t="shared" ref="G56:I56" si="19">SUM(G57:G59)</f>
        <v>0</v>
      </c>
      <c r="H56" s="25">
        <f t="shared" si="19"/>
        <v>0</v>
      </c>
      <c r="I56" s="25">
        <f t="shared" si="19"/>
        <v>3117100</v>
      </c>
      <c r="J56" s="8"/>
    </row>
    <row r="57" spans="1:11" ht="20.100000000000001" customHeight="1" x14ac:dyDescent="0.3">
      <c r="A57" s="49"/>
      <c r="B57" s="46"/>
      <c r="C57" s="46"/>
      <c r="D57" s="24">
        <v>2024</v>
      </c>
      <c r="E57" s="25">
        <f t="shared" ref="E57" si="20">F57+G57+H57+I57</f>
        <v>1117100</v>
      </c>
      <c r="F57" s="25">
        <f>F61+F65</f>
        <v>0</v>
      </c>
      <c r="G57" s="31">
        <f>G61+G65</f>
        <v>0</v>
      </c>
      <c r="H57" s="25">
        <v>0</v>
      </c>
      <c r="I57" s="25">
        <f>I61+I65</f>
        <v>1117100</v>
      </c>
      <c r="J57" s="8"/>
    </row>
    <row r="58" spans="1:11" ht="20.100000000000001" customHeight="1" x14ac:dyDescent="0.3">
      <c r="A58" s="49"/>
      <c r="B58" s="46"/>
      <c r="C58" s="46"/>
      <c r="D58" s="24">
        <v>2025</v>
      </c>
      <c r="E58" s="25">
        <f>F58+G58+H58+I58</f>
        <v>1000000</v>
      </c>
      <c r="F58" s="25">
        <v>0</v>
      </c>
      <c r="G58" s="31">
        <v>0</v>
      </c>
      <c r="H58" s="25">
        <v>0</v>
      </c>
      <c r="I58" s="25">
        <f>I62+I66</f>
        <v>1000000</v>
      </c>
      <c r="J58" s="8"/>
    </row>
    <row r="59" spans="1:11" ht="20.100000000000001" customHeight="1" x14ac:dyDescent="0.3">
      <c r="A59" s="49"/>
      <c r="B59" s="46"/>
      <c r="C59" s="46"/>
      <c r="D59" s="24">
        <v>2026</v>
      </c>
      <c r="E59" s="25">
        <f t="shared" ref="E59" si="21">F59+G59+H59+I59</f>
        <v>1000000</v>
      </c>
      <c r="F59" s="25">
        <v>0</v>
      </c>
      <c r="G59" s="31">
        <v>0</v>
      </c>
      <c r="H59" s="25">
        <v>0</v>
      </c>
      <c r="I59" s="25">
        <f>I63+I67</f>
        <v>1000000</v>
      </c>
      <c r="J59" s="8"/>
    </row>
    <row r="60" spans="1:11" ht="20.100000000000001" customHeight="1" x14ac:dyDescent="0.3">
      <c r="A60" s="49"/>
      <c r="B60" s="46"/>
      <c r="C60" s="44" t="s">
        <v>18</v>
      </c>
      <c r="D60" s="24" t="s">
        <v>9</v>
      </c>
      <c r="E60" s="25">
        <f>F60+G60+H60+I60</f>
        <v>1613955.6400000001</v>
      </c>
      <c r="F60" s="25">
        <f>SUM(F61:F63)</f>
        <v>0</v>
      </c>
      <c r="G60" s="31">
        <f t="shared" ref="G60:I60" si="22">SUM(G61:G63)</f>
        <v>0</v>
      </c>
      <c r="H60" s="25">
        <f t="shared" si="22"/>
        <v>0</v>
      </c>
      <c r="I60" s="25">
        <f t="shared" si="22"/>
        <v>1613955.6400000001</v>
      </c>
      <c r="J60" s="8"/>
    </row>
    <row r="61" spans="1:11" ht="20.100000000000001" customHeight="1" x14ac:dyDescent="0.3">
      <c r="A61" s="49"/>
      <c r="B61" s="46"/>
      <c r="C61" s="46"/>
      <c r="D61" s="24">
        <v>2024</v>
      </c>
      <c r="E61" s="25">
        <f t="shared" ref="E61" si="23">F61+G61+H61+I61</f>
        <v>616051.88</v>
      </c>
      <c r="F61" s="25">
        <v>0</v>
      </c>
      <c r="G61" s="31">
        <v>0</v>
      </c>
      <c r="H61" s="25">
        <v>0</v>
      </c>
      <c r="I61" s="31">
        <v>616051.88</v>
      </c>
      <c r="J61" s="9"/>
    </row>
    <row r="62" spans="1:11" ht="20.100000000000001" customHeight="1" x14ac:dyDescent="0.3">
      <c r="A62" s="49"/>
      <c r="B62" s="46"/>
      <c r="C62" s="46"/>
      <c r="D62" s="24">
        <v>2025</v>
      </c>
      <c r="E62" s="25">
        <f>F62+G62+H62+I62</f>
        <v>498951.88</v>
      </c>
      <c r="F62" s="25">
        <v>0</v>
      </c>
      <c r="G62" s="31">
        <v>0</v>
      </c>
      <c r="H62" s="25">
        <v>0</v>
      </c>
      <c r="I62" s="31">
        <v>498951.88</v>
      </c>
      <c r="J62" s="9"/>
    </row>
    <row r="63" spans="1:11" ht="20.100000000000001" customHeight="1" x14ac:dyDescent="0.3">
      <c r="A63" s="49"/>
      <c r="B63" s="46"/>
      <c r="C63" s="46"/>
      <c r="D63" s="24">
        <v>2026</v>
      </c>
      <c r="E63" s="25">
        <f>F63+G63+H63+I63</f>
        <v>498951.88</v>
      </c>
      <c r="F63" s="25">
        <v>0</v>
      </c>
      <c r="G63" s="31">
        <v>0</v>
      </c>
      <c r="H63" s="25">
        <v>0</v>
      </c>
      <c r="I63" s="31">
        <v>498951.88</v>
      </c>
      <c r="J63" s="9"/>
    </row>
    <row r="64" spans="1:11" ht="20.100000000000001" customHeight="1" x14ac:dyDescent="0.3">
      <c r="A64" s="49"/>
      <c r="B64" s="46"/>
      <c r="C64" s="47" t="s">
        <v>19</v>
      </c>
      <c r="D64" s="26" t="s">
        <v>9</v>
      </c>
      <c r="E64" s="25">
        <f>F64+G64+H64+I64</f>
        <v>1503144.3599999999</v>
      </c>
      <c r="F64" s="25">
        <f>SUM(F65:F67)</f>
        <v>0</v>
      </c>
      <c r="G64" s="31">
        <f t="shared" ref="G64:I64" si="24">SUM(G65:G67)</f>
        <v>0</v>
      </c>
      <c r="H64" s="25">
        <f t="shared" si="24"/>
        <v>0</v>
      </c>
      <c r="I64" s="31">
        <f t="shared" si="24"/>
        <v>1503144.3599999999</v>
      </c>
      <c r="J64" s="7" t="e">
        <f>#REF!+#REF!+#REF!+#REF!+#REF!+J65</f>
        <v>#REF!</v>
      </c>
    </row>
    <row r="65" spans="1:11" s="10" customFormat="1" ht="20.100000000000001" customHeight="1" x14ac:dyDescent="0.3">
      <c r="A65" s="49"/>
      <c r="B65" s="46"/>
      <c r="C65" s="46"/>
      <c r="D65" s="24">
        <v>2024</v>
      </c>
      <c r="E65" s="25">
        <f t="shared" ref="E65" si="25">F65+G65+H65+I65</f>
        <v>501048.12</v>
      </c>
      <c r="F65" s="25">
        <v>0</v>
      </c>
      <c r="G65" s="31">
        <v>0</v>
      </c>
      <c r="H65" s="25">
        <v>0</v>
      </c>
      <c r="I65" s="31">
        <v>501048.12</v>
      </c>
      <c r="J65" s="9">
        <v>0</v>
      </c>
      <c r="K65" s="1"/>
    </row>
    <row r="66" spans="1:11" s="10" customFormat="1" ht="20.100000000000001" customHeight="1" x14ac:dyDescent="0.3">
      <c r="A66" s="49"/>
      <c r="B66" s="46"/>
      <c r="C66" s="46"/>
      <c r="D66" s="24">
        <v>2025</v>
      </c>
      <c r="E66" s="25">
        <f>F66+G66+H66+I66</f>
        <v>501048.12</v>
      </c>
      <c r="F66" s="25">
        <v>0</v>
      </c>
      <c r="G66" s="31">
        <v>0</v>
      </c>
      <c r="H66" s="25">
        <v>0</v>
      </c>
      <c r="I66" s="31">
        <v>501048.12</v>
      </c>
      <c r="J66" s="11"/>
      <c r="K66" s="1"/>
    </row>
    <row r="67" spans="1:11" s="10" customFormat="1" ht="20.100000000000001" customHeight="1" x14ac:dyDescent="0.3">
      <c r="A67" s="49"/>
      <c r="B67" s="46"/>
      <c r="C67" s="46"/>
      <c r="D67" s="24">
        <v>2026</v>
      </c>
      <c r="E67" s="25">
        <f>F67+G67+H67+I67</f>
        <v>501048.12</v>
      </c>
      <c r="F67" s="25">
        <v>0</v>
      </c>
      <c r="G67" s="31">
        <v>0</v>
      </c>
      <c r="H67" s="25">
        <v>0</v>
      </c>
      <c r="I67" s="25">
        <v>501048.12</v>
      </c>
      <c r="J67" s="11"/>
      <c r="K67" s="1"/>
    </row>
    <row r="68" spans="1:11" s="10" customFormat="1" ht="20.100000000000001" customHeight="1" x14ac:dyDescent="0.3">
      <c r="A68" s="49"/>
      <c r="B68" s="46"/>
      <c r="C68" s="47" t="s">
        <v>32</v>
      </c>
      <c r="D68" s="26" t="s">
        <v>9</v>
      </c>
      <c r="E68" s="25">
        <f>F68+G68+H68+I68</f>
        <v>4500000</v>
      </c>
      <c r="F68" s="25">
        <f>F69+F70+F71</f>
        <v>0</v>
      </c>
      <c r="G68" s="31">
        <f t="shared" ref="G68:I68" si="26">G69+G70+G71</f>
        <v>0</v>
      </c>
      <c r="H68" s="25">
        <f t="shared" si="26"/>
        <v>0</v>
      </c>
      <c r="I68" s="25">
        <f t="shared" si="26"/>
        <v>4500000</v>
      </c>
      <c r="J68" s="11"/>
      <c r="K68" s="1"/>
    </row>
    <row r="69" spans="1:11" s="10" customFormat="1" ht="20.100000000000001" customHeight="1" x14ac:dyDescent="0.3">
      <c r="A69" s="49"/>
      <c r="B69" s="46"/>
      <c r="C69" s="47"/>
      <c r="D69" s="24">
        <v>2024</v>
      </c>
      <c r="E69" s="25">
        <f t="shared" ref="E69:E71" si="27">F69+G69+H69+I69</f>
        <v>4500000</v>
      </c>
      <c r="F69" s="25">
        <v>0</v>
      </c>
      <c r="G69" s="31">
        <v>0</v>
      </c>
      <c r="H69" s="25">
        <v>0</v>
      </c>
      <c r="I69" s="25">
        <v>4500000</v>
      </c>
      <c r="J69" s="11"/>
      <c r="K69" s="1"/>
    </row>
    <row r="70" spans="1:11" s="10" customFormat="1" ht="28.2" customHeight="1" x14ac:dyDescent="0.3">
      <c r="A70" s="49"/>
      <c r="B70" s="46"/>
      <c r="C70" s="47"/>
      <c r="D70" s="24">
        <v>2025</v>
      </c>
      <c r="E70" s="25">
        <f t="shared" si="27"/>
        <v>0</v>
      </c>
      <c r="F70" s="25">
        <v>0</v>
      </c>
      <c r="G70" s="31">
        <v>0</v>
      </c>
      <c r="H70" s="25">
        <v>0</v>
      </c>
      <c r="I70" s="25">
        <v>0</v>
      </c>
      <c r="J70" s="11"/>
      <c r="K70" s="1"/>
    </row>
    <row r="71" spans="1:11" s="10" customFormat="1" ht="43.95" customHeight="1" x14ac:dyDescent="0.3">
      <c r="A71" s="49"/>
      <c r="B71" s="46"/>
      <c r="C71" s="47"/>
      <c r="D71" s="24">
        <v>2026</v>
      </c>
      <c r="E71" s="25">
        <f t="shared" si="27"/>
        <v>0</v>
      </c>
      <c r="F71" s="25">
        <v>0</v>
      </c>
      <c r="G71" s="31">
        <v>0</v>
      </c>
      <c r="H71" s="25">
        <v>0</v>
      </c>
      <c r="I71" s="25">
        <v>0</v>
      </c>
      <c r="J71" s="11"/>
      <c r="K71" s="1"/>
    </row>
    <row r="72" spans="1:11" s="10" customFormat="1" ht="20.100000000000001" customHeight="1" x14ac:dyDescent="0.3">
      <c r="A72" s="48" t="s">
        <v>30</v>
      </c>
      <c r="B72" s="48"/>
      <c r="C72" s="48"/>
      <c r="D72" s="24" t="s">
        <v>9</v>
      </c>
      <c r="E72" s="25">
        <f>F72+G72+H72+I72</f>
        <v>343574148.98000002</v>
      </c>
      <c r="F72" s="25">
        <f>SUM(F73:F78)</f>
        <v>272847405.75</v>
      </c>
      <c r="G72" s="31">
        <f>SUM(G73:G78)</f>
        <v>44611894.25</v>
      </c>
      <c r="H72" s="25">
        <f>SUM(H73:H78)</f>
        <v>0</v>
      </c>
      <c r="I72" s="25">
        <f>SUM(I73:I78)</f>
        <v>26114848.98</v>
      </c>
      <c r="J72" s="11"/>
      <c r="K72" s="1"/>
    </row>
    <row r="73" spans="1:11" s="10" customFormat="1" ht="20.100000000000001" customHeight="1" x14ac:dyDescent="0.3">
      <c r="A73" s="48"/>
      <c r="B73" s="48"/>
      <c r="C73" s="48"/>
      <c r="D73" s="24">
        <v>2021</v>
      </c>
      <c r="E73" s="25">
        <f>F73+G73+H73+I73</f>
        <v>143799391.02000001</v>
      </c>
      <c r="F73" s="25">
        <f t="shared" ref="F73:I75" si="28">F33+F45+F49+F53</f>
        <v>115262405.98</v>
      </c>
      <c r="G73" s="31">
        <f t="shared" si="28"/>
        <v>27561194.02</v>
      </c>
      <c r="H73" s="25">
        <f t="shared" si="28"/>
        <v>0</v>
      </c>
      <c r="I73" s="25">
        <f t="shared" si="28"/>
        <v>975791.02</v>
      </c>
      <c r="J73" s="11"/>
      <c r="K73" s="1"/>
    </row>
    <row r="74" spans="1:11" s="10" customFormat="1" ht="20.100000000000001" customHeight="1" x14ac:dyDescent="0.3">
      <c r="A74" s="48"/>
      <c r="B74" s="48"/>
      <c r="C74" s="48"/>
      <c r="D74" s="24">
        <v>2022</v>
      </c>
      <c r="E74" s="25">
        <f t="shared" ref="E74:E78" si="29">F74+G74+H74+I74</f>
        <v>40732600</v>
      </c>
      <c r="F74" s="25">
        <f t="shared" si="28"/>
        <v>31741337.629999999</v>
      </c>
      <c r="G74" s="31">
        <f t="shared" si="28"/>
        <v>8092062.3700000001</v>
      </c>
      <c r="H74" s="25">
        <f t="shared" si="28"/>
        <v>0</v>
      </c>
      <c r="I74" s="25">
        <f t="shared" si="28"/>
        <v>899200</v>
      </c>
      <c r="J74" s="11"/>
      <c r="K74" s="1"/>
    </row>
    <row r="75" spans="1:11" s="10" customFormat="1" ht="20.100000000000001" customHeight="1" x14ac:dyDescent="0.3">
      <c r="A75" s="48"/>
      <c r="B75" s="48"/>
      <c r="C75" s="48"/>
      <c r="D75" s="24">
        <v>2023</v>
      </c>
      <c r="E75" s="25">
        <f t="shared" si="29"/>
        <v>151425057.96000001</v>
      </c>
      <c r="F75" s="25">
        <f t="shared" si="28"/>
        <v>125843662.14</v>
      </c>
      <c r="G75" s="31">
        <f>G35+G47+G51+G55</f>
        <v>8958637.8599999994</v>
      </c>
      <c r="H75" s="25">
        <f t="shared" si="28"/>
        <v>0</v>
      </c>
      <c r="I75" s="25">
        <f t="shared" si="28"/>
        <v>16622757.960000001</v>
      </c>
      <c r="J75" s="11"/>
      <c r="K75" s="1"/>
    </row>
    <row r="76" spans="1:11" s="10" customFormat="1" ht="20.100000000000001" customHeight="1" x14ac:dyDescent="0.3">
      <c r="A76" s="48"/>
      <c r="B76" s="48"/>
      <c r="C76" s="48"/>
      <c r="D76" s="24">
        <v>2024</v>
      </c>
      <c r="E76" s="25">
        <f t="shared" si="29"/>
        <v>5617100</v>
      </c>
      <c r="F76" s="25">
        <f>F57+F69</f>
        <v>0</v>
      </c>
      <c r="G76" s="31">
        <f t="shared" ref="G76:I76" si="30">G57+G69</f>
        <v>0</v>
      </c>
      <c r="H76" s="25">
        <f t="shared" si="30"/>
        <v>0</v>
      </c>
      <c r="I76" s="25">
        <f t="shared" si="30"/>
        <v>5617100</v>
      </c>
      <c r="J76" s="11"/>
      <c r="K76" s="1"/>
    </row>
    <row r="77" spans="1:11" s="10" customFormat="1" ht="20.100000000000001" customHeight="1" x14ac:dyDescent="0.3">
      <c r="A77" s="48"/>
      <c r="B77" s="48"/>
      <c r="C77" s="48"/>
      <c r="D77" s="24">
        <v>2025</v>
      </c>
      <c r="E77" s="25">
        <f t="shared" si="29"/>
        <v>1000000</v>
      </c>
      <c r="F77" s="25">
        <f>F58+F70</f>
        <v>0</v>
      </c>
      <c r="G77" s="31">
        <f t="shared" ref="G77:I77" si="31">G58+G70</f>
        <v>0</v>
      </c>
      <c r="H77" s="25">
        <f t="shared" si="31"/>
        <v>0</v>
      </c>
      <c r="I77" s="25">
        <f t="shared" si="31"/>
        <v>1000000</v>
      </c>
      <c r="J77" s="11"/>
      <c r="K77" s="1"/>
    </row>
    <row r="78" spans="1:11" s="10" customFormat="1" ht="20.100000000000001" customHeight="1" x14ac:dyDescent="0.3">
      <c r="A78" s="52"/>
      <c r="B78" s="52"/>
      <c r="C78" s="52"/>
      <c r="D78" s="24">
        <v>2026</v>
      </c>
      <c r="E78" s="25">
        <f t="shared" si="29"/>
        <v>1000000</v>
      </c>
      <c r="F78" s="25">
        <f>F59+F71</f>
        <v>0</v>
      </c>
      <c r="G78" s="31">
        <f t="shared" ref="G78:I78" si="32">G59+G71</f>
        <v>0</v>
      </c>
      <c r="H78" s="25">
        <f t="shared" si="32"/>
        <v>0</v>
      </c>
      <c r="I78" s="25">
        <f t="shared" si="32"/>
        <v>1000000</v>
      </c>
      <c r="J78" s="11"/>
      <c r="K78" s="1"/>
    </row>
    <row r="79" spans="1:11" s="10" customFormat="1" ht="20.100000000000001" customHeight="1" x14ac:dyDescent="0.3">
      <c r="A79" s="48" t="s">
        <v>33</v>
      </c>
      <c r="B79" s="48"/>
      <c r="C79" s="48"/>
      <c r="D79" s="24" t="s">
        <v>9</v>
      </c>
      <c r="E79" s="25">
        <f>F79+G79+H79+I79</f>
        <v>535884793.5</v>
      </c>
      <c r="F79" s="25">
        <f>SUM(F80:F88)</f>
        <v>418566293.48000002</v>
      </c>
      <c r="G79" s="31">
        <f t="shared" ref="G79:H79" si="33">SUM(G80:G88)</f>
        <v>83105346.760000005</v>
      </c>
      <c r="H79" s="25">
        <f t="shared" si="33"/>
        <v>0</v>
      </c>
      <c r="I79" s="25">
        <f>SUM(I80:I88)</f>
        <v>34213153.260000005</v>
      </c>
      <c r="J79" s="11"/>
      <c r="K79" s="1"/>
    </row>
    <row r="80" spans="1:11" s="10" customFormat="1" ht="20.100000000000001" customHeight="1" x14ac:dyDescent="0.3">
      <c r="A80" s="48"/>
      <c r="B80" s="48"/>
      <c r="C80" s="48"/>
      <c r="D80" s="24">
        <v>2018</v>
      </c>
      <c r="E80" s="25">
        <f t="shared" ref="E80:E85" si="34">F80+G80+H80+I80</f>
        <v>43902538.939999998</v>
      </c>
      <c r="F80" s="25">
        <f t="shared" ref="F80:I82" si="35">F28</f>
        <v>30542921.75</v>
      </c>
      <c r="G80" s="31">
        <f t="shared" si="35"/>
        <v>12023605.469999999</v>
      </c>
      <c r="H80" s="25">
        <f t="shared" si="35"/>
        <v>0</v>
      </c>
      <c r="I80" s="25">
        <f t="shared" si="35"/>
        <v>1336011.72</v>
      </c>
      <c r="J80" s="11"/>
      <c r="K80" s="1"/>
    </row>
    <row r="81" spans="1:11" s="10" customFormat="1" ht="20.100000000000001" customHeight="1" x14ac:dyDescent="0.3">
      <c r="A81" s="48"/>
      <c r="B81" s="48"/>
      <c r="C81" s="48"/>
      <c r="D81" s="24">
        <v>2019</v>
      </c>
      <c r="E81" s="25">
        <f t="shared" si="34"/>
        <v>61660494.159999996</v>
      </c>
      <c r="F81" s="25">
        <f t="shared" si="35"/>
        <v>46514564.75</v>
      </c>
      <c r="G81" s="31">
        <f t="shared" si="35"/>
        <v>10194383.220000001</v>
      </c>
      <c r="H81" s="25">
        <f t="shared" si="35"/>
        <v>0</v>
      </c>
      <c r="I81" s="25">
        <f t="shared" si="35"/>
        <v>4951546.1900000004</v>
      </c>
      <c r="J81" s="11"/>
      <c r="K81" s="1"/>
    </row>
    <row r="82" spans="1:11" s="10" customFormat="1" ht="20.100000000000001" customHeight="1" x14ac:dyDescent="0.3">
      <c r="A82" s="48"/>
      <c r="B82" s="48"/>
      <c r="C82" s="48"/>
      <c r="D82" s="24">
        <v>2020</v>
      </c>
      <c r="E82" s="25">
        <f t="shared" si="34"/>
        <v>86747611.420000017</v>
      </c>
      <c r="F82" s="25">
        <f t="shared" si="35"/>
        <v>68661401.230000004</v>
      </c>
      <c r="G82" s="31">
        <f t="shared" si="35"/>
        <v>16275463.82</v>
      </c>
      <c r="H82" s="25">
        <f t="shared" si="35"/>
        <v>0</v>
      </c>
      <c r="I82" s="25">
        <f t="shared" si="35"/>
        <v>1810746.37</v>
      </c>
      <c r="J82" s="11"/>
      <c r="K82" s="1"/>
    </row>
    <row r="83" spans="1:11" s="10" customFormat="1" ht="20.100000000000001" customHeight="1" x14ac:dyDescent="0.3">
      <c r="A83" s="48"/>
      <c r="B83" s="48"/>
      <c r="C83" s="48"/>
      <c r="D83" s="24">
        <v>2021</v>
      </c>
      <c r="E83" s="25">
        <f t="shared" si="34"/>
        <v>143799391.02000001</v>
      </c>
      <c r="F83" s="25">
        <f>F73</f>
        <v>115262405.98</v>
      </c>
      <c r="G83" s="31">
        <f t="shared" ref="G83:I83" si="36">G73</f>
        <v>27561194.02</v>
      </c>
      <c r="H83" s="25">
        <v>0</v>
      </c>
      <c r="I83" s="25">
        <f t="shared" si="36"/>
        <v>975791.02</v>
      </c>
      <c r="J83" s="11"/>
      <c r="K83" s="1"/>
    </row>
    <row r="84" spans="1:11" s="10" customFormat="1" ht="20.100000000000001" customHeight="1" x14ac:dyDescent="0.3">
      <c r="A84" s="48"/>
      <c r="B84" s="48"/>
      <c r="C84" s="48"/>
      <c r="D84" s="24">
        <v>2022</v>
      </c>
      <c r="E84" s="25">
        <f t="shared" si="34"/>
        <v>40732600</v>
      </c>
      <c r="F84" s="25">
        <f>F74</f>
        <v>31741337.629999999</v>
      </c>
      <c r="G84" s="31">
        <f>G74</f>
        <v>8092062.3700000001</v>
      </c>
      <c r="H84" s="25">
        <v>0</v>
      </c>
      <c r="I84" s="25">
        <f>I74</f>
        <v>899200</v>
      </c>
      <c r="J84" s="11"/>
      <c r="K84" s="1"/>
    </row>
    <row r="85" spans="1:11" s="10" customFormat="1" ht="20.100000000000001" customHeight="1" x14ac:dyDescent="0.3">
      <c r="A85" s="48"/>
      <c r="B85" s="48"/>
      <c r="C85" s="48"/>
      <c r="D85" s="24">
        <v>2023</v>
      </c>
      <c r="E85" s="25">
        <f t="shared" si="34"/>
        <v>151425057.96000001</v>
      </c>
      <c r="F85" s="25">
        <f>F75</f>
        <v>125843662.14</v>
      </c>
      <c r="G85" s="31">
        <f>G75</f>
        <v>8958637.8599999994</v>
      </c>
      <c r="H85" s="25">
        <v>0</v>
      </c>
      <c r="I85" s="25">
        <f>I75</f>
        <v>16622757.960000001</v>
      </c>
      <c r="J85" s="11"/>
      <c r="K85" s="1"/>
    </row>
    <row r="86" spans="1:11" s="10" customFormat="1" ht="20.100000000000001" customHeight="1" x14ac:dyDescent="0.3">
      <c r="A86" s="48"/>
      <c r="B86" s="48"/>
      <c r="C86" s="48"/>
      <c r="D86" s="24">
        <v>2024</v>
      </c>
      <c r="E86" s="25">
        <f>F86+G86+H86+I86</f>
        <v>5617100</v>
      </c>
      <c r="F86" s="25">
        <f>F76</f>
        <v>0</v>
      </c>
      <c r="G86" s="31">
        <f>G76</f>
        <v>0</v>
      </c>
      <c r="H86" s="25">
        <v>0</v>
      </c>
      <c r="I86" s="25">
        <f>I76</f>
        <v>5617100</v>
      </c>
      <c r="J86" s="11"/>
      <c r="K86" s="1"/>
    </row>
    <row r="87" spans="1:11" s="10" customFormat="1" ht="20.100000000000001" customHeight="1" x14ac:dyDescent="0.3">
      <c r="A87" s="48"/>
      <c r="B87" s="48"/>
      <c r="C87" s="48"/>
      <c r="D87" s="24">
        <v>2025</v>
      </c>
      <c r="E87" s="25">
        <f>F87+G87+H87+I87</f>
        <v>1000000</v>
      </c>
      <c r="F87" s="25">
        <v>0</v>
      </c>
      <c r="G87" s="31">
        <v>0</v>
      </c>
      <c r="H87" s="25">
        <v>0</v>
      </c>
      <c r="I87" s="25">
        <f>I77</f>
        <v>1000000</v>
      </c>
      <c r="J87" s="11"/>
      <c r="K87" s="1"/>
    </row>
    <row r="88" spans="1:11" s="10" customFormat="1" ht="20.100000000000001" customHeight="1" x14ac:dyDescent="0.3">
      <c r="A88" s="52"/>
      <c r="B88" s="52"/>
      <c r="C88" s="52"/>
      <c r="D88" s="24">
        <v>2026</v>
      </c>
      <c r="E88" s="25">
        <f>F88+G88+H88+I88</f>
        <v>1000000</v>
      </c>
      <c r="F88" s="25">
        <v>0</v>
      </c>
      <c r="G88" s="31">
        <v>0</v>
      </c>
      <c r="H88" s="25">
        <v>0</v>
      </c>
      <c r="I88" s="25">
        <f>I78</f>
        <v>1000000</v>
      </c>
      <c r="J88" s="11"/>
      <c r="K88" s="1"/>
    </row>
    <row r="89" spans="1:11" s="10" customFormat="1" ht="39.75" customHeight="1" x14ac:dyDescent="0.3">
      <c r="A89" s="27">
        <v>2</v>
      </c>
      <c r="B89" s="50" t="s">
        <v>38</v>
      </c>
      <c r="C89" s="53"/>
      <c r="D89" s="53"/>
      <c r="E89" s="53"/>
      <c r="F89" s="53"/>
      <c r="G89" s="53"/>
      <c r="H89" s="53"/>
      <c r="I89" s="53"/>
      <c r="J89" s="11"/>
      <c r="K89" s="1"/>
    </row>
    <row r="90" spans="1:11" s="10" customFormat="1" ht="20.100000000000001" customHeight="1" x14ac:dyDescent="0.3">
      <c r="A90" s="54">
        <v>1</v>
      </c>
      <c r="B90" s="47" t="s">
        <v>17</v>
      </c>
      <c r="C90" s="47" t="s">
        <v>31</v>
      </c>
      <c r="D90" s="26" t="s">
        <v>9</v>
      </c>
      <c r="E90" s="25">
        <f>F90+G90+H90+I90</f>
        <v>3343766.77</v>
      </c>
      <c r="F90" s="25">
        <f>SUM(F91:F96)</f>
        <v>0</v>
      </c>
      <c r="G90" s="31">
        <f t="shared" ref="G90:I90" si="37">SUM(G91:G96)</f>
        <v>3009390.09</v>
      </c>
      <c r="H90" s="25">
        <f t="shared" si="37"/>
        <v>0</v>
      </c>
      <c r="I90" s="25">
        <f t="shared" si="37"/>
        <v>334376.68</v>
      </c>
      <c r="J90" s="11"/>
      <c r="K90" s="1"/>
    </row>
    <row r="91" spans="1:11" s="10" customFormat="1" ht="20.100000000000001" customHeight="1" x14ac:dyDescent="0.3">
      <c r="A91" s="54"/>
      <c r="B91" s="47"/>
      <c r="C91" s="46"/>
      <c r="D91" s="24">
        <v>2018</v>
      </c>
      <c r="E91" s="25">
        <f t="shared" ref="E91:E96" si="38">F91+G91+H91+I91</f>
        <v>0</v>
      </c>
      <c r="F91" s="25">
        <v>0</v>
      </c>
      <c r="G91" s="31">
        <v>0</v>
      </c>
      <c r="H91" s="25">
        <v>0</v>
      </c>
      <c r="I91" s="25">
        <v>0</v>
      </c>
      <c r="J91" s="11"/>
      <c r="K91" s="1"/>
    </row>
    <row r="92" spans="1:11" s="10" customFormat="1" ht="20.100000000000001" customHeight="1" x14ac:dyDescent="0.3">
      <c r="A92" s="54"/>
      <c r="B92" s="47"/>
      <c r="C92" s="46"/>
      <c r="D92" s="24">
        <v>2019</v>
      </c>
      <c r="E92" s="25">
        <f t="shared" si="38"/>
        <v>0</v>
      </c>
      <c r="F92" s="25">
        <v>0</v>
      </c>
      <c r="G92" s="31">
        <v>0</v>
      </c>
      <c r="H92" s="25">
        <v>0</v>
      </c>
      <c r="I92" s="25">
        <v>0</v>
      </c>
      <c r="J92" s="11"/>
      <c r="K92" s="1"/>
    </row>
    <row r="93" spans="1:11" s="10" customFormat="1" ht="20.100000000000001" customHeight="1" x14ac:dyDescent="0.3">
      <c r="A93" s="54"/>
      <c r="B93" s="47"/>
      <c r="C93" s="46"/>
      <c r="D93" s="24">
        <v>2020</v>
      </c>
      <c r="E93" s="25">
        <f t="shared" si="38"/>
        <v>0</v>
      </c>
      <c r="F93" s="25">
        <v>0</v>
      </c>
      <c r="G93" s="31">
        <v>0</v>
      </c>
      <c r="H93" s="25">
        <v>0</v>
      </c>
      <c r="I93" s="25">
        <v>0</v>
      </c>
      <c r="J93" s="11"/>
      <c r="K93" s="1"/>
    </row>
    <row r="94" spans="1:11" s="10" customFormat="1" ht="20.100000000000001" customHeight="1" x14ac:dyDescent="0.3">
      <c r="A94" s="54"/>
      <c r="B94" s="47"/>
      <c r="C94" s="46"/>
      <c r="D94" s="24">
        <v>2021</v>
      </c>
      <c r="E94" s="25">
        <f t="shared" si="38"/>
        <v>3343766.77</v>
      </c>
      <c r="F94" s="25">
        <v>0</v>
      </c>
      <c r="G94" s="31">
        <v>3009390.09</v>
      </c>
      <c r="H94" s="25">
        <v>0</v>
      </c>
      <c r="I94" s="25">
        <v>334376.68</v>
      </c>
      <c r="J94" s="11"/>
      <c r="K94" s="1"/>
    </row>
    <row r="95" spans="1:11" s="10" customFormat="1" ht="20.100000000000001" customHeight="1" x14ac:dyDescent="0.3">
      <c r="A95" s="54"/>
      <c r="B95" s="47"/>
      <c r="C95" s="46"/>
      <c r="D95" s="24">
        <v>2022</v>
      </c>
      <c r="E95" s="25">
        <f t="shared" si="38"/>
        <v>0</v>
      </c>
      <c r="F95" s="25">
        <v>0</v>
      </c>
      <c r="G95" s="31">
        <v>0</v>
      </c>
      <c r="H95" s="25">
        <v>0</v>
      </c>
      <c r="I95" s="25">
        <v>0</v>
      </c>
      <c r="J95" s="11"/>
      <c r="K95" s="1"/>
    </row>
    <row r="96" spans="1:11" s="10" customFormat="1" ht="20.100000000000001" customHeight="1" x14ac:dyDescent="0.3">
      <c r="A96" s="54"/>
      <c r="B96" s="47"/>
      <c r="C96" s="46"/>
      <c r="D96" s="24">
        <v>2023</v>
      </c>
      <c r="E96" s="25">
        <f t="shared" si="38"/>
        <v>0</v>
      </c>
      <c r="F96" s="25">
        <v>0</v>
      </c>
      <c r="G96" s="31">
        <v>0</v>
      </c>
      <c r="H96" s="25">
        <v>0</v>
      </c>
      <c r="I96" s="25">
        <v>0</v>
      </c>
      <c r="J96" s="11"/>
      <c r="K96" s="1"/>
    </row>
    <row r="97" spans="1:11" s="10" customFormat="1" ht="20.100000000000001" customHeight="1" x14ac:dyDescent="0.3">
      <c r="A97" s="55"/>
      <c r="B97" s="46"/>
      <c r="C97" s="47" t="s">
        <v>37</v>
      </c>
      <c r="D97" s="26" t="s">
        <v>9</v>
      </c>
      <c r="E97" s="25">
        <f>F97+G97+H97+I97</f>
        <v>91200</v>
      </c>
      <c r="F97" s="25">
        <f>SUM(F98:F103)</f>
        <v>0</v>
      </c>
      <c r="G97" s="31">
        <f t="shared" ref="G97:I97" si="39">SUM(G98:G103)</f>
        <v>82080</v>
      </c>
      <c r="H97" s="25">
        <f t="shared" si="39"/>
        <v>0</v>
      </c>
      <c r="I97" s="25">
        <f t="shared" si="39"/>
        <v>9120</v>
      </c>
      <c r="J97" s="11"/>
      <c r="K97" s="1"/>
    </row>
    <row r="98" spans="1:11" s="10" customFormat="1" ht="20.100000000000001" customHeight="1" x14ac:dyDescent="0.3">
      <c r="A98" s="55"/>
      <c r="B98" s="46"/>
      <c r="C98" s="47"/>
      <c r="D98" s="24">
        <v>2018</v>
      </c>
      <c r="E98" s="25">
        <f t="shared" ref="E98:E103" si="40">F98+G98+H98+I98</f>
        <v>0</v>
      </c>
      <c r="F98" s="25">
        <v>0</v>
      </c>
      <c r="G98" s="31">
        <v>0</v>
      </c>
      <c r="H98" s="25">
        <v>0</v>
      </c>
      <c r="I98" s="25">
        <v>0</v>
      </c>
      <c r="J98" s="11"/>
      <c r="K98" s="1"/>
    </row>
    <row r="99" spans="1:11" s="10" customFormat="1" ht="20.100000000000001" customHeight="1" x14ac:dyDescent="0.3">
      <c r="A99" s="55"/>
      <c r="B99" s="46"/>
      <c r="C99" s="47"/>
      <c r="D99" s="24">
        <v>2019</v>
      </c>
      <c r="E99" s="25">
        <f t="shared" si="40"/>
        <v>0</v>
      </c>
      <c r="F99" s="25">
        <v>0</v>
      </c>
      <c r="G99" s="31">
        <v>0</v>
      </c>
      <c r="H99" s="25">
        <v>0</v>
      </c>
      <c r="I99" s="25">
        <v>0</v>
      </c>
      <c r="J99" s="11"/>
      <c r="K99" s="1"/>
    </row>
    <row r="100" spans="1:11" s="10" customFormat="1" ht="20.100000000000001" customHeight="1" x14ac:dyDescent="0.3">
      <c r="A100" s="55"/>
      <c r="B100" s="46"/>
      <c r="C100" s="47"/>
      <c r="D100" s="24">
        <v>2020</v>
      </c>
      <c r="E100" s="25">
        <f t="shared" si="40"/>
        <v>0</v>
      </c>
      <c r="F100" s="25">
        <v>0</v>
      </c>
      <c r="G100" s="31">
        <v>0</v>
      </c>
      <c r="H100" s="25">
        <v>0</v>
      </c>
      <c r="I100" s="25">
        <v>0</v>
      </c>
      <c r="J100" s="11"/>
      <c r="K100" s="1"/>
    </row>
    <row r="101" spans="1:11" s="10" customFormat="1" ht="20.100000000000001" customHeight="1" x14ac:dyDescent="0.3">
      <c r="A101" s="55"/>
      <c r="B101" s="46"/>
      <c r="C101" s="47"/>
      <c r="D101" s="24">
        <v>2021</v>
      </c>
      <c r="E101" s="25">
        <f t="shared" si="40"/>
        <v>91200</v>
      </c>
      <c r="F101" s="25">
        <v>0</v>
      </c>
      <c r="G101" s="31">
        <v>82080</v>
      </c>
      <c r="H101" s="25">
        <v>0</v>
      </c>
      <c r="I101" s="25">
        <v>9120</v>
      </c>
      <c r="J101" s="11"/>
      <c r="K101" s="1"/>
    </row>
    <row r="102" spans="1:11" s="10" customFormat="1" ht="20.100000000000001" customHeight="1" x14ac:dyDescent="0.3">
      <c r="A102" s="55"/>
      <c r="B102" s="46"/>
      <c r="C102" s="47"/>
      <c r="D102" s="24">
        <v>2022</v>
      </c>
      <c r="E102" s="25">
        <f t="shared" si="40"/>
        <v>0</v>
      </c>
      <c r="F102" s="25">
        <v>0</v>
      </c>
      <c r="G102" s="31">
        <v>0</v>
      </c>
      <c r="H102" s="25">
        <v>0</v>
      </c>
      <c r="I102" s="25">
        <v>0</v>
      </c>
      <c r="J102" s="11"/>
      <c r="K102" s="1"/>
    </row>
    <row r="103" spans="1:11" s="10" customFormat="1" ht="20.100000000000001" customHeight="1" x14ac:dyDescent="0.3">
      <c r="A103" s="55"/>
      <c r="B103" s="46"/>
      <c r="C103" s="47"/>
      <c r="D103" s="24">
        <v>2023</v>
      </c>
      <c r="E103" s="25">
        <f t="shared" si="40"/>
        <v>0</v>
      </c>
      <c r="F103" s="25">
        <v>0</v>
      </c>
      <c r="G103" s="31">
        <v>0</v>
      </c>
      <c r="H103" s="25">
        <v>0</v>
      </c>
      <c r="I103" s="25">
        <v>0</v>
      </c>
      <c r="J103" s="11"/>
      <c r="K103" s="1"/>
    </row>
    <row r="104" spans="1:11" s="10" customFormat="1" ht="20.100000000000001" customHeight="1" x14ac:dyDescent="0.3">
      <c r="A104" s="55"/>
      <c r="B104" s="46"/>
      <c r="C104" s="47" t="s">
        <v>24</v>
      </c>
      <c r="D104" s="26" t="s">
        <v>9</v>
      </c>
      <c r="E104" s="25">
        <f t="shared" ref="E104:E110" si="41">F104+G104+H104+I104</f>
        <v>10335287.58</v>
      </c>
      <c r="F104" s="25">
        <f>F105+F106+F107+F108+F109+F110</f>
        <v>0</v>
      </c>
      <c r="G104" s="31">
        <f t="shared" ref="G104:I104" si="42">G105+G106+G107+G108+G109+G110</f>
        <v>9198405.7300000004</v>
      </c>
      <c r="H104" s="25">
        <f t="shared" si="42"/>
        <v>0</v>
      </c>
      <c r="I104" s="25">
        <f t="shared" si="42"/>
        <v>1136881.8500000001</v>
      </c>
      <c r="J104" s="11"/>
      <c r="K104" s="1"/>
    </row>
    <row r="105" spans="1:11" s="10" customFormat="1" ht="20.100000000000001" customHeight="1" x14ac:dyDescent="0.3">
      <c r="A105" s="55"/>
      <c r="B105" s="46"/>
      <c r="C105" s="47"/>
      <c r="D105" s="24">
        <v>2018</v>
      </c>
      <c r="E105" s="25">
        <f t="shared" si="41"/>
        <v>0</v>
      </c>
      <c r="F105" s="25">
        <v>0</v>
      </c>
      <c r="G105" s="31">
        <v>0</v>
      </c>
      <c r="H105" s="25">
        <v>0</v>
      </c>
      <c r="I105" s="25">
        <v>0</v>
      </c>
      <c r="J105" s="11"/>
      <c r="K105" s="1"/>
    </row>
    <row r="106" spans="1:11" s="10" customFormat="1" ht="20.100000000000001" customHeight="1" x14ac:dyDescent="0.3">
      <c r="A106" s="55"/>
      <c r="B106" s="46"/>
      <c r="C106" s="47"/>
      <c r="D106" s="24">
        <v>2019</v>
      </c>
      <c r="E106" s="25">
        <f t="shared" si="41"/>
        <v>0</v>
      </c>
      <c r="F106" s="25">
        <v>0</v>
      </c>
      <c r="G106" s="31">
        <v>0</v>
      </c>
      <c r="H106" s="25">
        <v>0</v>
      </c>
      <c r="I106" s="25">
        <v>0</v>
      </c>
      <c r="J106" s="11"/>
      <c r="K106" s="1"/>
    </row>
    <row r="107" spans="1:11" s="10" customFormat="1" ht="20.100000000000001" customHeight="1" x14ac:dyDescent="0.3">
      <c r="A107" s="55"/>
      <c r="B107" s="46"/>
      <c r="C107" s="47"/>
      <c r="D107" s="24">
        <v>2020</v>
      </c>
      <c r="E107" s="25">
        <f t="shared" si="41"/>
        <v>0</v>
      </c>
      <c r="F107" s="25">
        <v>0</v>
      </c>
      <c r="G107" s="31">
        <v>0</v>
      </c>
      <c r="H107" s="25">
        <v>0</v>
      </c>
      <c r="I107" s="25">
        <v>0</v>
      </c>
      <c r="J107" s="11"/>
      <c r="K107" s="1"/>
    </row>
    <row r="108" spans="1:11" s="10" customFormat="1" ht="20.100000000000001" customHeight="1" x14ac:dyDescent="0.3">
      <c r="A108" s="55"/>
      <c r="B108" s="46"/>
      <c r="C108" s="47"/>
      <c r="D108" s="24">
        <v>2021</v>
      </c>
      <c r="E108" s="25">
        <f t="shared" si="41"/>
        <v>0</v>
      </c>
      <c r="F108" s="25">
        <v>0</v>
      </c>
      <c r="G108" s="31">
        <v>0</v>
      </c>
      <c r="H108" s="25">
        <v>0</v>
      </c>
      <c r="I108" s="25">
        <v>0</v>
      </c>
      <c r="J108" s="11"/>
      <c r="K108" s="1"/>
    </row>
    <row r="109" spans="1:11" s="10" customFormat="1" ht="20.100000000000001" customHeight="1" x14ac:dyDescent="0.3">
      <c r="A109" s="55"/>
      <c r="B109" s="46"/>
      <c r="C109" s="47"/>
      <c r="D109" s="24">
        <v>2022</v>
      </c>
      <c r="E109" s="25">
        <f t="shared" si="41"/>
        <v>0</v>
      </c>
      <c r="F109" s="25">
        <v>0</v>
      </c>
      <c r="G109" s="31">
        <v>0</v>
      </c>
      <c r="H109" s="25">
        <v>0</v>
      </c>
      <c r="I109" s="25">
        <v>0</v>
      </c>
      <c r="J109" s="11"/>
      <c r="K109" s="1"/>
    </row>
    <row r="110" spans="1:11" s="10" customFormat="1" ht="20.100000000000001" customHeight="1" x14ac:dyDescent="0.3">
      <c r="A110" s="55"/>
      <c r="B110" s="46"/>
      <c r="C110" s="47"/>
      <c r="D110" s="24">
        <v>2023</v>
      </c>
      <c r="E110" s="25">
        <f t="shared" si="41"/>
        <v>10335287.58</v>
      </c>
      <c r="F110" s="25">
        <v>0</v>
      </c>
      <c r="G110" s="31">
        <v>9198405.7300000004</v>
      </c>
      <c r="H110" s="25">
        <v>0</v>
      </c>
      <c r="I110" s="25">
        <v>1136881.8500000001</v>
      </c>
      <c r="J110" s="11"/>
      <c r="K110" s="1"/>
    </row>
    <row r="111" spans="1:11" s="10" customFormat="1" ht="20.100000000000001" customHeight="1" x14ac:dyDescent="0.3">
      <c r="A111" s="48" t="s">
        <v>36</v>
      </c>
      <c r="B111" s="48"/>
      <c r="C111" s="48"/>
      <c r="D111" s="24" t="s">
        <v>9</v>
      </c>
      <c r="E111" s="25">
        <f>F111+G111+H111+I111</f>
        <v>13770254.35</v>
      </c>
      <c r="F111" s="25">
        <f>SUM(F112:F120)</f>
        <v>0</v>
      </c>
      <c r="G111" s="31">
        <f t="shared" ref="G111:I111" si="43">SUM(G112:G120)</f>
        <v>12289875.82</v>
      </c>
      <c r="H111" s="25">
        <f>SUM(H112:H120)</f>
        <v>0</v>
      </c>
      <c r="I111" s="25">
        <f t="shared" si="43"/>
        <v>1480378.53</v>
      </c>
      <c r="J111" s="11"/>
      <c r="K111" s="1"/>
    </row>
    <row r="112" spans="1:11" s="10" customFormat="1" ht="20.100000000000001" customHeight="1" x14ac:dyDescent="0.3">
      <c r="A112" s="48"/>
      <c r="B112" s="48"/>
      <c r="C112" s="48"/>
      <c r="D112" s="24">
        <v>2018</v>
      </c>
      <c r="E112" s="25">
        <f t="shared" ref="E112:E118" si="44">F112+G112+H112+I112</f>
        <v>0</v>
      </c>
      <c r="F112" s="25">
        <f>F91</f>
        <v>0</v>
      </c>
      <c r="G112" s="31">
        <f>G91</f>
        <v>0</v>
      </c>
      <c r="H112" s="25">
        <v>0</v>
      </c>
      <c r="I112" s="25">
        <f>I91</f>
        <v>0</v>
      </c>
      <c r="J112" s="11"/>
      <c r="K112" s="1"/>
    </row>
    <row r="113" spans="1:11" s="10" customFormat="1" ht="20.100000000000001" customHeight="1" x14ac:dyDescent="0.3">
      <c r="A113" s="48"/>
      <c r="B113" s="48"/>
      <c r="C113" s="48"/>
      <c r="D113" s="24">
        <v>2019</v>
      </c>
      <c r="E113" s="25">
        <f t="shared" si="44"/>
        <v>0</v>
      </c>
      <c r="F113" s="25">
        <v>0</v>
      </c>
      <c r="G113" s="31">
        <v>0</v>
      </c>
      <c r="H113" s="25">
        <v>0</v>
      </c>
      <c r="I113" s="25">
        <v>0</v>
      </c>
      <c r="J113" s="11"/>
      <c r="K113" s="1"/>
    </row>
    <row r="114" spans="1:11" s="10" customFormat="1" ht="20.100000000000001" customHeight="1" x14ac:dyDescent="0.3">
      <c r="A114" s="48"/>
      <c r="B114" s="48"/>
      <c r="C114" s="48"/>
      <c r="D114" s="24">
        <v>2020</v>
      </c>
      <c r="E114" s="25">
        <f t="shared" si="44"/>
        <v>0</v>
      </c>
      <c r="F114" s="25">
        <v>0</v>
      </c>
      <c r="G114" s="31">
        <v>0</v>
      </c>
      <c r="H114" s="25">
        <v>0</v>
      </c>
      <c r="I114" s="25">
        <v>0</v>
      </c>
      <c r="J114" s="11"/>
      <c r="K114" s="1"/>
    </row>
    <row r="115" spans="1:11" s="10" customFormat="1" ht="20.100000000000001" customHeight="1" x14ac:dyDescent="0.3">
      <c r="A115" s="48"/>
      <c r="B115" s="48"/>
      <c r="C115" s="48"/>
      <c r="D115" s="24">
        <v>2021</v>
      </c>
      <c r="E115" s="25">
        <f t="shared" si="44"/>
        <v>3434966.77</v>
      </c>
      <c r="F115" s="25">
        <f>F94</f>
        <v>0</v>
      </c>
      <c r="G115" s="31">
        <f>G94+G101</f>
        <v>3091470.09</v>
      </c>
      <c r="H115" s="25">
        <v>0</v>
      </c>
      <c r="I115" s="25">
        <f>I94+I101</f>
        <v>343496.68</v>
      </c>
      <c r="J115" s="11"/>
      <c r="K115" s="1"/>
    </row>
    <row r="116" spans="1:11" s="10" customFormat="1" ht="20.100000000000001" customHeight="1" x14ac:dyDescent="0.3">
      <c r="A116" s="48"/>
      <c r="B116" s="48"/>
      <c r="C116" s="48"/>
      <c r="D116" s="24">
        <v>2022</v>
      </c>
      <c r="E116" s="25">
        <f t="shared" si="44"/>
        <v>0</v>
      </c>
      <c r="F116" s="25">
        <v>0</v>
      </c>
      <c r="G116" s="31">
        <v>0</v>
      </c>
      <c r="H116" s="25">
        <v>0</v>
      </c>
      <c r="I116" s="25">
        <v>0</v>
      </c>
      <c r="J116" s="11"/>
      <c r="K116" s="1"/>
    </row>
    <row r="117" spans="1:11" s="10" customFormat="1" ht="20.100000000000001" customHeight="1" x14ac:dyDescent="0.3">
      <c r="A117" s="48"/>
      <c r="B117" s="48"/>
      <c r="C117" s="48"/>
      <c r="D117" s="24">
        <v>2023</v>
      </c>
      <c r="E117" s="25">
        <f t="shared" si="44"/>
        <v>10335287.58</v>
      </c>
      <c r="F117" s="25">
        <v>0</v>
      </c>
      <c r="G117" s="31">
        <f>G96+G103+G110</f>
        <v>9198405.7300000004</v>
      </c>
      <c r="H117" s="25">
        <f>H96+H103+H110</f>
        <v>0</v>
      </c>
      <c r="I117" s="25">
        <f>I96+I103+I110</f>
        <v>1136881.8500000001</v>
      </c>
      <c r="J117" s="11"/>
      <c r="K117" s="1"/>
    </row>
    <row r="118" spans="1:11" s="10" customFormat="1" ht="20.100000000000001" customHeight="1" x14ac:dyDescent="0.3">
      <c r="A118" s="48"/>
      <c r="B118" s="48"/>
      <c r="C118" s="48"/>
      <c r="D118" s="24">
        <v>2024</v>
      </c>
      <c r="E118" s="25">
        <f t="shared" si="44"/>
        <v>0</v>
      </c>
      <c r="F118" s="25">
        <v>0</v>
      </c>
      <c r="G118" s="31">
        <v>0</v>
      </c>
      <c r="H118" s="25">
        <v>0</v>
      </c>
      <c r="I118" s="25">
        <v>0</v>
      </c>
      <c r="J118" s="11"/>
      <c r="K118" s="1"/>
    </row>
    <row r="119" spans="1:11" s="10" customFormat="1" ht="20.100000000000001" customHeight="1" x14ac:dyDescent="0.3">
      <c r="A119" s="48"/>
      <c r="B119" s="48"/>
      <c r="C119" s="48"/>
      <c r="D119" s="24">
        <v>2025</v>
      </c>
      <c r="E119" s="25">
        <f>F119+G119+H119+I119</f>
        <v>0</v>
      </c>
      <c r="F119" s="25">
        <v>0</v>
      </c>
      <c r="G119" s="31">
        <v>0</v>
      </c>
      <c r="H119" s="25">
        <v>0</v>
      </c>
      <c r="I119" s="25">
        <v>0</v>
      </c>
      <c r="J119" s="11"/>
      <c r="K119" s="1"/>
    </row>
    <row r="120" spans="1:11" s="10" customFormat="1" ht="20.100000000000001" customHeight="1" x14ac:dyDescent="0.3">
      <c r="A120" s="52"/>
      <c r="B120" s="52"/>
      <c r="C120" s="52"/>
      <c r="D120" s="24">
        <v>2026</v>
      </c>
      <c r="E120" s="25">
        <f>F120+G120+H120+I120</f>
        <v>0</v>
      </c>
      <c r="F120" s="25">
        <v>0</v>
      </c>
      <c r="G120" s="31">
        <v>0</v>
      </c>
      <c r="H120" s="25">
        <v>0</v>
      </c>
      <c r="I120" s="25">
        <v>0</v>
      </c>
      <c r="J120" s="11"/>
      <c r="K120" s="1"/>
    </row>
    <row r="121" spans="1:11" s="10" customFormat="1" ht="20.100000000000001" customHeight="1" x14ac:dyDescent="0.3">
      <c r="A121" s="56" t="s">
        <v>1</v>
      </c>
      <c r="B121" s="57"/>
      <c r="C121" s="57"/>
      <c r="D121" s="19" t="s">
        <v>9</v>
      </c>
      <c r="E121" s="18">
        <f>F121+G121+H121+I121</f>
        <v>549655047.85000002</v>
      </c>
      <c r="F121" s="18">
        <f>SUM(F122:F130)</f>
        <v>418566293.48000002</v>
      </c>
      <c r="G121" s="32">
        <f>SUM(G122:G130)</f>
        <v>95395222.580000013</v>
      </c>
      <c r="H121" s="18">
        <f t="shared" ref="H121" si="45">SUM(H122:H130)</f>
        <v>0</v>
      </c>
      <c r="I121" s="18">
        <f>SUM(I122:I130)</f>
        <v>35693531.790000007</v>
      </c>
      <c r="J121" s="11"/>
      <c r="K121" s="12"/>
    </row>
    <row r="122" spans="1:11" s="10" customFormat="1" ht="20.100000000000001" customHeight="1" x14ac:dyDescent="0.3">
      <c r="A122" s="57"/>
      <c r="B122" s="57"/>
      <c r="C122" s="57"/>
      <c r="D122" s="19">
        <v>2018</v>
      </c>
      <c r="E122" s="18">
        <f t="shared" ref="E122:E130" si="46">F122+G122+H122+I122</f>
        <v>43902538.939999998</v>
      </c>
      <c r="F122" s="18">
        <f t="shared" ref="F122:G128" si="47">F80+F112</f>
        <v>30542921.75</v>
      </c>
      <c r="G122" s="32">
        <f t="shared" si="47"/>
        <v>12023605.469999999</v>
      </c>
      <c r="H122" s="18">
        <v>0</v>
      </c>
      <c r="I122" s="18">
        <f t="shared" ref="I122:I128" si="48">I80+I112</f>
        <v>1336011.72</v>
      </c>
      <c r="J122" s="11"/>
      <c r="K122" s="12"/>
    </row>
    <row r="123" spans="1:11" s="10" customFormat="1" ht="20.100000000000001" customHeight="1" x14ac:dyDescent="0.3">
      <c r="A123" s="57"/>
      <c r="B123" s="57"/>
      <c r="C123" s="57"/>
      <c r="D123" s="19">
        <v>2019</v>
      </c>
      <c r="E123" s="18">
        <f t="shared" si="46"/>
        <v>61660494.159999996</v>
      </c>
      <c r="F123" s="18">
        <f t="shared" si="47"/>
        <v>46514564.75</v>
      </c>
      <c r="G123" s="32">
        <f t="shared" si="47"/>
        <v>10194383.220000001</v>
      </c>
      <c r="H123" s="18">
        <v>0</v>
      </c>
      <c r="I123" s="18">
        <f t="shared" si="48"/>
        <v>4951546.1900000004</v>
      </c>
      <c r="J123" s="11"/>
      <c r="K123" s="12"/>
    </row>
    <row r="124" spans="1:11" s="10" customFormat="1" ht="20.100000000000001" customHeight="1" x14ac:dyDescent="0.3">
      <c r="A124" s="57"/>
      <c r="B124" s="57"/>
      <c r="C124" s="57"/>
      <c r="D124" s="19">
        <v>2020</v>
      </c>
      <c r="E124" s="18">
        <f t="shared" si="46"/>
        <v>86747611.420000017</v>
      </c>
      <c r="F124" s="18">
        <f t="shared" si="47"/>
        <v>68661401.230000004</v>
      </c>
      <c r="G124" s="32">
        <f t="shared" si="47"/>
        <v>16275463.82</v>
      </c>
      <c r="H124" s="18">
        <v>0</v>
      </c>
      <c r="I124" s="18">
        <f t="shared" si="48"/>
        <v>1810746.37</v>
      </c>
      <c r="J124" s="11"/>
      <c r="K124" s="12"/>
    </row>
    <row r="125" spans="1:11" s="10" customFormat="1" ht="20.100000000000001" customHeight="1" x14ac:dyDescent="0.3">
      <c r="A125" s="57"/>
      <c r="B125" s="57"/>
      <c r="C125" s="57"/>
      <c r="D125" s="19">
        <v>2021</v>
      </c>
      <c r="E125" s="18">
        <f t="shared" si="46"/>
        <v>147234357.78999999</v>
      </c>
      <c r="F125" s="18">
        <f t="shared" si="47"/>
        <v>115262405.98</v>
      </c>
      <c r="G125" s="32">
        <f t="shared" si="47"/>
        <v>30652664.109999999</v>
      </c>
      <c r="H125" s="18">
        <v>0</v>
      </c>
      <c r="I125" s="18">
        <f t="shared" si="48"/>
        <v>1319287.7</v>
      </c>
      <c r="J125" s="11"/>
      <c r="K125" s="12"/>
    </row>
    <row r="126" spans="1:11" s="10" customFormat="1" ht="20.100000000000001" customHeight="1" x14ac:dyDescent="0.3">
      <c r="A126" s="57"/>
      <c r="B126" s="57"/>
      <c r="C126" s="57"/>
      <c r="D126" s="19">
        <v>2022</v>
      </c>
      <c r="E126" s="18">
        <f t="shared" si="46"/>
        <v>40732600</v>
      </c>
      <c r="F126" s="18">
        <f t="shared" si="47"/>
        <v>31741337.629999999</v>
      </c>
      <c r="G126" s="32">
        <f t="shared" si="47"/>
        <v>8092062.3700000001</v>
      </c>
      <c r="H126" s="18">
        <v>0</v>
      </c>
      <c r="I126" s="18">
        <f t="shared" si="48"/>
        <v>899200</v>
      </c>
      <c r="J126" s="11"/>
      <c r="K126" s="12"/>
    </row>
    <row r="127" spans="1:11" s="10" customFormat="1" ht="20.100000000000001" customHeight="1" x14ac:dyDescent="0.3">
      <c r="A127" s="57"/>
      <c r="B127" s="57"/>
      <c r="C127" s="57"/>
      <c r="D127" s="19">
        <v>2023</v>
      </c>
      <c r="E127" s="18">
        <f t="shared" si="46"/>
        <v>161760345.53999999</v>
      </c>
      <c r="F127" s="18">
        <f t="shared" si="47"/>
        <v>125843662.14</v>
      </c>
      <c r="G127" s="32">
        <f>G85+G117</f>
        <v>18157043.59</v>
      </c>
      <c r="H127" s="18">
        <v>0</v>
      </c>
      <c r="I127" s="18">
        <f t="shared" si="48"/>
        <v>17759639.810000002</v>
      </c>
      <c r="J127" s="11"/>
      <c r="K127" s="12"/>
    </row>
    <row r="128" spans="1:11" s="10" customFormat="1" ht="20.100000000000001" customHeight="1" x14ac:dyDescent="0.3">
      <c r="A128" s="57"/>
      <c r="B128" s="57"/>
      <c r="C128" s="57"/>
      <c r="D128" s="19">
        <v>2024</v>
      </c>
      <c r="E128" s="18">
        <f t="shared" si="46"/>
        <v>5617100</v>
      </c>
      <c r="F128" s="18">
        <f t="shared" si="47"/>
        <v>0</v>
      </c>
      <c r="G128" s="32">
        <f t="shared" si="47"/>
        <v>0</v>
      </c>
      <c r="H128" s="18">
        <v>0</v>
      </c>
      <c r="I128" s="18">
        <f t="shared" si="48"/>
        <v>5617100</v>
      </c>
      <c r="J128" s="11"/>
      <c r="K128" s="12"/>
    </row>
    <row r="129" spans="1:11" s="10" customFormat="1" ht="20.100000000000001" customHeight="1" x14ac:dyDescent="0.3">
      <c r="A129" s="57"/>
      <c r="B129" s="57"/>
      <c r="C129" s="57"/>
      <c r="D129" s="19">
        <v>2025</v>
      </c>
      <c r="E129" s="18">
        <f t="shared" si="46"/>
        <v>1000000</v>
      </c>
      <c r="F129" s="18">
        <v>0</v>
      </c>
      <c r="G129" s="32">
        <v>0</v>
      </c>
      <c r="H129" s="18">
        <v>0</v>
      </c>
      <c r="I129" s="18">
        <f>I119+I87</f>
        <v>1000000</v>
      </c>
      <c r="J129" s="11"/>
      <c r="K129" s="12"/>
    </row>
    <row r="130" spans="1:11" s="10" customFormat="1" ht="20.100000000000001" customHeight="1" x14ac:dyDescent="0.3">
      <c r="A130" s="57"/>
      <c r="B130" s="57"/>
      <c r="C130" s="57"/>
      <c r="D130" s="19">
        <v>2026</v>
      </c>
      <c r="E130" s="18">
        <f t="shared" si="46"/>
        <v>1000000</v>
      </c>
      <c r="F130" s="18">
        <v>0</v>
      </c>
      <c r="G130" s="32">
        <v>0</v>
      </c>
      <c r="H130" s="18">
        <v>0</v>
      </c>
      <c r="I130" s="18">
        <f>I120+I88</f>
        <v>1000000</v>
      </c>
      <c r="J130" s="11"/>
      <c r="K130" s="12" t="s">
        <v>6</v>
      </c>
    </row>
    <row r="131" spans="1:11" s="10" customFormat="1" ht="33.75" customHeight="1" x14ac:dyDescent="0.3">
      <c r="A131" s="13"/>
      <c r="B131" s="13"/>
      <c r="C131" s="13"/>
      <c r="D131" s="14"/>
      <c r="E131" s="15"/>
      <c r="F131" s="15"/>
      <c r="G131" s="33"/>
      <c r="H131" s="15"/>
      <c r="I131" s="15"/>
      <c r="J131" s="11"/>
      <c r="K131" s="12"/>
    </row>
    <row r="132" spans="1:11" ht="26.25" customHeight="1" x14ac:dyDescent="0.35">
      <c r="A132" s="58" t="s">
        <v>21</v>
      </c>
      <c r="B132" s="58"/>
      <c r="C132" s="58"/>
      <c r="D132" s="16"/>
      <c r="E132" s="58" t="s">
        <v>22</v>
      </c>
      <c r="F132" s="58"/>
      <c r="G132" s="34"/>
      <c r="H132" s="23"/>
      <c r="I132" s="23"/>
      <c r="J132" s="23"/>
      <c r="K132" s="17"/>
    </row>
    <row r="133" spans="1:11" ht="17.399999999999999" x14ac:dyDescent="0.3">
      <c r="A133" s="59"/>
      <c r="B133" s="59"/>
      <c r="C133" s="59"/>
      <c r="F133" s="59"/>
      <c r="G133" s="59"/>
      <c r="H133" s="22"/>
    </row>
  </sheetData>
  <mergeCells count="45">
    <mergeCell ref="A56:A71"/>
    <mergeCell ref="B56:B71"/>
    <mergeCell ref="C56:C59"/>
    <mergeCell ref="C60:C63"/>
    <mergeCell ref="C64:C67"/>
    <mergeCell ref="C68:C71"/>
    <mergeCell ref="A111:C120"/>
    <mergeCell ref="A121:C130"/>
    <mergeCell ref="A132:C132"/>
    <mergeCell ref="E132:F132"/>
    <mergeCell ref="A133:C133"/>
    <mergeCell ref="F133:G133"/>
    <mergeCell ref="A72:C78"/>
    <mergeCell ref="A79:C88"/>
    <mergeCell ref="B89:I89"/>
    <mergeCell ref="A90:A110"/>
    <mergeCell ref="B90:B110"/>
    <mergeCell ref="C90:C96"/>
    <mergeCell ref="C97:C103"/>
    <mergeCell ref="C104:C110"/>
    <mergeCell ref="A27:C30"/>
    <mergeCell ref="B31:I31"/>
    <mergeCell ref="A32:A55"/>
    <mergeCell ref="B32:B55"/>
    <mergeCell ref="C32:C35"/>
    <mergeCell ref="C36:C39"/>
    <mergeCell ref="C40:C43"/>
    <mergeCell ref="C44:C47"/>
    <mergeCell ref="C48:C51"/>
    <mergeCell ref="C52:C55"/>
    <mergeCell ref="A9:J9"/>
    <mergeCell ref="A10:J10"/>
    <mergeCell ref="A11:J11"/>
    <mergeCell ref="B14:I14"/>
    <mergeCell ref="A15:A26"/>
    <mergeCell ref="B15:B26"/>
    <mergeCell ref="C15:C18"/>
    <mergeCell ref="C19:C22"/>
    <mergeCell ref="C23:C26"/>
    <mergeCell ref="F7:J7"/>
    <mergeCell ref="G1:I1"/>
    <mergeCell ref="D2:I2"/>
    <mergeCell ref="F3:I3"/>
    <mergeCell ref="G5:J5"/>
    <mergeCell ref="D6:J6"/>
  </mergeCells>
  <pageMargins left="0.7" right="0.7" top="0.75" bottom="0.75" header="0.3" footer="0.3"/>
  <pageSetup paperSize="9" scale="72"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2024-02-20T07:16:04Z</cp:lastPrinted>
  <dcterms:created xsi:type="dcterms:W3CDTF">2019-08-27T06:02:36Z</dcterms:created>
  <dcterms:modified xsi:type="dcterms:W3CDTF">2024-02-27T01:45:14Z</dcterms:modified>
</cp:coreProperties>
</file>