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hareserver\Общая\Отдел ДО\ОФИЦИАЛЬНОЕ УСОЛЬЕ\На опубликование\1774-па_07.08.2023\"/>
    </mc:Choice>
  </mc:AlternateContent>
  <xr:revisionPtr revIDLastSave="0" documentId="13_ncr:1_{5B4F8A3D-00AD-4607-A7EB-18CFF9B91785}" xr6:coauthVersionLast="47" xr6:coauthVersionMax="47" xr10:uidLastSave="{00000000-0000-0000-0000-000000000000}"/>
  <bookViews>
    <workbookView xWindow="-108" yWindow="-108" windowWidth="23256" windowHeight="12576" xr2:uid="{00000000-000D-0000-FFFF-FFFF00000000}"/>
  </bookViews>
  <sheets>
    <sheet name="Лист1" sheetId="1" r:id="rId1"/>
  </sheets>
  <definedNames>
    <definedName name="_xlnm.Print_Area" localSheetId="0">Лист1!$A$1:$K$153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9" i="1" l="1"/>
  <c r="I139" i="1"/>
  <c r="G139" i="1"/>
  <c r="G137" i="1"/>
  <c r="G124" i="1"/>
  <c r="H124" i="1"/>
  <c r="I124" i="1"/>
  <c r="F124" i="1"/>
  <c r="E131" i="1"/>
  <c r="E132" i="1"/>
  <c r="E125" i="1"/>
  <c r="E126" i="1"/>
  <c r="E127" i="1"/>
  <c r="E128" i="1"/>
  <c r="E129" i="1"/>
  <c r="E130" i="1"/>
  <c r="E123" i="1"/>
  <c r="E124" i="1" l="1"/>
  <c r="E84" i="1" l="1"/>
  <c r="F95" i="1" l="1"/>
  <c r="G95" i="1"/>
  <c r="H95" i="1"/>
  <c r="H94" i="1"/>
  <c r="H93" i="1"/>
  <c r="G78" i="1" l="1"/>
  <c r="H78" i="1"/>
  <c r="I78" i="1"/>
  <c r="F78" i="1"/>
  <c r="E79" i="1"/>
  <c r="E80" i="1"/>
  <c r="E81" i="1"/>
  <c r="E82" i="1"/>
  <c r="E83" i="1"/>
  <c r="E85" i="1"/>
  <c r="E86" i="1"/>
  <c r="E77" i="1"/>
  <c r="E78" i="1" l="1"/>
  <c r="E141" i="1"/>
  <c r="H142" i="1"/>
  <c r="H133" i="1"/>
  <c r="E135" i="1"/>
  <c r="E136" i="1"/>
  <c r="E138" i="1"/>
  <c r="E139" i="1"/>
  <c r="E140" i="1"/>
  <c r="G115" i="1"/>
  <c r="H115" i="1"/>
  <c r="I115" i="1"/>
  <c r="F115" i="1"/>
  <c r="E116" i="1"/>
  <c r="E117" i="1"/>
  <c r="E118" i="1"/>
  <c r="E119" i="1"/>
  <c r="E120" i="1"/>
  <c r="E121" i="1"/>
  <c r="E122" i="1"/>
  <c r="G106" i="1"/>
  <c r="H106" i="1"/>
  <c r="I106" i="1"/>
  <c r="F106" i="1"/>
  <c r="E107" i="1"/>
  <c r="E108" i="1"/>
  <c r="E109" i="1"/>
  <c r="E110" i="1"/>
  <c r="E111" i="1"/>
  <c r="E112" i="1"/>
  <c r="E113" i="1"/>
  <c r="E114" i="1"/>
  <c r="H96" i="1"/>
  <c r="H87" i="1"/>
  <c r="I69" i="1"/>
  <c r="I103" i="1"/>
  <c r="I149" i="1" s="1"/>
  <c r="I50" i="1"/>
  <c r="I49" i="1"/>
  <c r="I94" i="1" s="1"/>
  <c r="H69" i="1"/>
  <c r="G69" i="1"/>
  <c r="F69" i="1"/>
  <c r="E70" i="1"/>
  <c r="E71" i="1"/>
  <c r="E72" i="1"/>
  <c r="E73" i="1"/>
  <c r="E74" i="1"/>
  <c r="E75" i="1"/>
  <c r="E76" i="1"/>
  <c r="H60" i="1"/>
  <c r="I60" i="1"/>
  <c r="G60" i="1"/>
  <c r="F60" i="1"/>
  <c r="E68" i="1"/>
  <c r="E61" i="1"/>
  <c r="E59" i="1"/>
  <c r="E43" i="1"/>
  <c r="E44" i="1"/>
  <c r="E45" i="1"/>
  <c r="I51" i="1"/>
  <c r="H51" i="1"/>
  <c r="E52" i="1"/>
  <c r="E53" i="1"/>
  <c r="E54" i="1"/>
  <c r="E55" i="1"/>
  <c r="E56" i="1"/>
  <c r="E57" i="1"/>
  <c r="E58" i="1"/>
  <c r="E62" i="1"/>
  <c r="E63" i="1"/>
  <c r="E64" i="1"/>
  <c r="E65" i="1"/>
  <c r="E66" i="1"/>
  <c r="E67" i="1"/>
  <c r="G51" i="1"/>
  <c r="F51" i="1"/>
  <c r="H42" i="1"/>
  <c r="F20" i="1"/>
  <c r="G29" i="1"/>
  <c r="H29" i="1"/>
  <c r="I29" i="1"/>
  <c r="F29" i="1"/>
  <c r="G33" i="1"/>
  <c r="H33" i="1"/>
  <c r="I33" i="1"/>
  <c r="F33" i="1"/>
  <c r="I95" i="1" l="1"/>
  <c r="I104" i="1" s="1"/>
  <c r="E115" i="1"/>
  <c r="E106" i="1"/>
  <c r="E69" i="1"/>
  <c r="E51" i="1"/>
  <c r="E50" i="1"/>
  <c r="E104" i="1" l="1"/>
  <c r="I150" i="1"/>
  <c r="E150" i="1" s="1"/>
  <c r="E95" i="1"/>
  <c r="I137" i="1"/>
  <c r="I88" i="1" l="1"/>
  <c r="G88" i="1"/>
  <c r="F89" i="1"/>
  <c r="G89" i="1"/>
  <c r="I89" i="1"/>
  <c r="I90" i="1"/>
  <c r="G90" i="1"/>
  <c r="F90" i="1"/>
  <c r="F88" i="1"/>
  <c r="G40" i="1"/>
  <c r="I40" i="1"/>
  <c r="F40" i="1"/>
  <c r="G39" i="1"/>
  <c r="I39" i="1"/>
  <c r="F39" i="1"/>
  <c r="F98" i="1" s="1"/>
  <c r="G38" i="1"/>
  <c r="I38" i="1"/>
  <c r="I97" i="1" s="1"/>
  <c r="F38" i="1"/>
  <c r="E36" i="1"/>
  <c r="E35" i="1"/>
  <c r="E34" i="1"/>
  <c r="E32" i="1"/>
  <c r="E31" i="1"/>
  <c r="E30" i="1"/>
  <c r="E27" i="1"/>
  <c r="E26" i="1"/>
  <c r="E25" i="1"/>
  <c r="E24" i="1"/>
  <c r="E23" i="1"/>
  <c r="E22" i="1"/>
  <c r="E21" i="1"/>
  <c r="I20" i="1"/>
  <c r="G20" i="1"/>
  <c r="F46" i="1"/>
  <c r="G46" i="1"/>
  <c r="I46" i="1"/>
  <c r="I91" i="1" s="1"/>
  <c r="F47" i="1"/>
  <c r="G47" i="1"/>
  <c r="G92" i="1" s="1"/>
  <c r="G101" i="1" s="1"/>
  <c r="G147" i="1" s="1"/>
  <c r="I47" i="1"/>
  <c r="I92" i="1" s="1"/>
  <c r="I101" i="1" s="1"/>
  <c r="I147" i="1" s="1"/>
  <c r="F48" i="1"/>
  <c r="F93" i="1" s="1"/>
  <c r="G48" i="1"/>
  <c r="I48" i="1"/>
  <c r="I93" i="1" s="1"/>
  <c r="F49" i="1"/>
  <c r="F94" i="1" s="1"/>
  <c r="G49" i="1"/>
  <c r="G94" i="1" s="1"/>
  <c r="E60" i="1"/>
  <c r="G93" i="1" l="1"/>
  <c r="G102" i="1" s="1"/>
  <c r="G148" i="1" s="1"/>
  <c r="I102" i="1"/>
  <c r="I148" i="1" s="1"/>
  <c r="I87" i="1"/>
  <c r="G103" i="1"/>
  <c r="E88" i="1"/>
  <c r="E90" i="1"/>
  <c r="G91" i="1"/>
  <c r="G42" i="1"/>
  <c r="E89" i="1"/>
  <c r="E48" i="1"/>
  <c r="F91" i="1"/>
  <c r="F87" i="1" s="1"/>
  <c r="E46" i="1"/>
  <c r="F42" i="1"/>
  <c r="F102" i="1"/>
  <c r="F103" i="1"/>
  <c r="E94" i="1"/>
  <c r="F144" i="1"/>
  <c r="F92" i="1"/>
  <c r="E92" i="1" s="1"/>
  <c r="E47" i="1"/>
  <c r="E49" i="1"/>
  <c r="I42" i="1"/>
  <c r="G97" i="1"/>
  <c r="I99" i="1"/>
  <c r="I145" i="1" s="1"/>
  <c r="F97" i="1"/>
  <c r="I98" i="1"/>
  <c r="I144" i="1" s="1"/>
  <c r="F101" i="1"/>
  <c r="G99" i="1"/>
  <c r="G145" i="1" s="1"/>
  <c r="G98" i="1"/>
  <c r="E98" i="1" s="1"/>
  <c r="F37" i="1"/>
  <c r="I100" i="1"/>
  <c r="I146" i="1" s="1"/>
  <c r="E20" i="1"/>
  <c r="F99" i="1"/>
  <c r="I37" i="1"/>
  <c r="E39" i="1"/>
  <c r="G37" i="1"/>
  <c r="E40" i="1"/>
  <c r="E38" i="1"/>
  <c r="E33" i="1"/>
  <c r="E29" i="1"/>
  <c r="E93" i="1" l="1"/>
  <c r="E102" i="1"/>
  <c r="G87" i="1"/>
  <c r="G100" i="1"/>
  <c r="G146" i="1" s="1"/>
  <c r="F148" i="1"/>
  <c r="E148" i="1" s="1"/>
  <c r="I96" i="1"/>
  <c r="G149" i="1"/>
  <c r="G96" i="1"/>
  <c r="E99" i="1"/>
  <c r="E42" i="1"/>
  <c r="F147" i="1"/>
  <c r="E147" i="1" s="1"/>
  <c r="E101" i="1"/>
  <c r="E97" i="1"/>
  <c r="F149" i="1"/>
  <c r="E103" i="1"/>
  <c r="F100" i="1"/>
  <c r="E100" i="1" s="1"/>
  <c r="E91" i="1"/>
  <c r="E37" i="1"/>
  <c r="G144" i="1"/>
  <c r="E144" i="1" s="1"/>
  <c r="F145" i="1"/>
  <c r="E145" i="1" s="1"/>
  <c r="E149" i="1" l="1"/>
  <c r="F96" i="1"/>
  <c r="E96" i="1" s="1"/>
  <c r="F137" i="1"/>
  <c r="I134" i="1"/>
  <c r="G134" i="1"/>
  <c r="F134" i="1"/>
  <c r="F146" i="1" l="1"/>
  <c r="E146" i="1" s="1"/>
  <c r="E137" i="1"/>
  <c r="I143" i="1"/>
  <c r="I142" i="1" s="1"/>
  <c r="I133" i="1"/>
  <c r="F143" i="1"/>
  <c r="F133" i="1"/>
  <c r="E134" i="1"/>
  <c r="G143" i="1"/>
  <c r="G142" i="1" s="1"/>
  <c r="G133" i="1"/>
  <c r="F142" i="1"/>
  <c r="E87" i="1"/>
  <c r="E142" i="1" l="1"/>
  <c r="E143" i="1"/>
  <c r="E133" i="1"/>
  <c r="J60" i="1"/>
</calcChain>
</file>

<file path=xl/sharedStrings.xml><?xml version="1.0" encoding="utf-8"?>
<sst xmlns="http://schemas.openxmlformats.org/spreadsheetml/2006/main" count="66" uniqueCount="49">
  <si>
    <t>№ п/п</t>
  </si>
  <si>
    <t>ВСЕГО:</t>
  </si>
  <si>
    <t>Внебюджетные средства</t>
  </si>
  <si>
    <t>к постановлению администрации города</t>
  </si>
  <si>
    <t>Усолье-Сибирское</t>
  </si>
  <si>
    <t>от ____________________№ ______</t>
  </si>
  <si>
    <t>к муниципальной программе города Усолье-Сибирское</t>
  </si>
  <si>
    <t>Приложение 2</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</si>
  <si>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</si>
  <si>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</si>
  <si>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"Формирование современной городской среды"</t>
  </si>
  <si>
    <t>».</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</si>
  <si>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</si>
  <si>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</si>
  <si>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Итого</t>
  </si>
  <si>
    <t>к постановлению администрации города Усолье-Сибирское</t>
  </si>
  <si>
    <t xml:space="preserve"> (далее – муниципальная программа)</t>
  </si>
  <si>
    <t>Общий объем финансирования, руб.</t>
  </si>
  <si>
    <t>Год реализации</t>
  </si>
  <si>
    <t>Федеральный бюджет, руб.</t>
  </si>
  <si>
    <t>Областной бюджет, руб.</t>
  </si>
  <si>
    <t>Местный бюджет (софинансирование), руб.</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</si>
  <si>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</si>
  <si>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«Благоустройство дворовых территорий многоквартирных домов»</t>
  </si>
  <si>
    <t xml:space="preserve">«Благоустройство территорий общего пользования»
</t>
  </si>
  <si>
    <t>ВСЕГО (2018-2020 годы):</t>
  </si>
  <si>
    <t xml:space="preserve">Мэр города  </t>
  </si>
  <si>
    <t>М.В. Торопкин</t>
  </si>
  <si>
    <t>Иные источники финансирования, руб.</t>
  </si>
  <si>
    <t>на 2018-2025 годы</t>
  </si>
  <si>
    <t xml:space="preserve">"Формирование современной городской среды" на 2018-2025 годы </t>
  </si>
  <si>
    <t xml:space="preserve">Государственная программа Иркутской области «Формирование современной городской среды» 
на 2018 - 2025 годы 
</t>
  </si>
  <si>
    <t>Мероприятие 1.1. «Формирование комфортной городской среды» Подпрограммы «Развитие благоустройства территории города Усолье-Сибирское» на 2018-2025 годы, в т.ч.:</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</si>
  <si>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2018 - 2025 годы
</t>
  </si>
  <si>
    <t>Мероприятие 1.2.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(озеро Молодежное)» Подпрограммы «Развитие благоустройства территории города Усолье-Сибирское» на 2018-2025 годы</t>
  </si>
  <si>
    <t>ВСЕГО (2021-2025 годы):</t>
  </si>
  <si>
    <t>ИТОГО по Государственной программе Иркутской области «Формирование современной городской среды» 
на 2018 - 2025 годы:</t>
  </si>
  <si>
    <t>Государственная программа Иркутской области «Экономическое развитие и инновационная экономика» на 2019-2025 годы</t>
  </si>
  <si>
    <t>Мероприятие 3.4. Благоустройство территории озера "Молодежное" (в рамках реализации перечня проектов Народных инициатив) Подпрограммы «Развитие благоустройства территории города Усолье-Сибирское» на 2018-2025 годы</t>
  </si>
  <si>
    <t>Мероприятие 3.5. Благоустройство территории острова "Варничный" (в рамках реализации перечня проектов Народных инициатив) Подпрограммы «Развитие благоустройства территории города Усолье-Сибирское» на 2018-2025 годы</t>
  </si>
  <si>
    <t>ИТОГО по Государственной программе Иркутской области «Экономическое развитие и инновационная экономика» на 2019-2025 годы:</t>
  </si>
  <si>
    <t>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2018 - 2025 годы</t>
  </si>
  <si>
    <t>Мероприятие 1.1. «Благоустройство дворовых территорий многоквартирных домов (Поддержка программ формирования современной городской среды)» Подпрограммы «Развитие благоустройства территории города Усолье-Сибирское» на 2018-2025 годы</t>
  </si>
  <si>
    <t xml:space="preserve">Мероприятие 1.2. «Благоустройство территорий общего пользования (Поддержка программ формирования современной городской среды)» Подпрограммы «Развитие благоустройства территории города Усолье-Сибирское» на 2018-2025 годы
</t>
  </si>
  <si>
    <t>Мероприятие 1.5. «Мероприятия по реализации проекта создания комфортной городской среды города Усолье-Сибирское – финалиста Всероссийского конкурса лучших проектов создания комфортной городской среды» Подпрограммы «Развитие благоустройства территории города Усолье-Сибирское» на 2018-2025 годы</t>
  </si>
  <si>
    <t>Мероприятие 1.3. «Концепция благоустройства ул. Интернациональной «Город из трамвайного окна»
в г. Усолье-Сибирское» Подпрограммы «Развитие благоустройства территории города Усолье-Сибирское» на 2018-2025 годы</t>
  </si>
  <si>
    <t>Мероприятие 3.6. Благоустройство ул. Интернациональной, в рамках проекта «Город из трамвайного окна» в г. Усолье-Сибирское (Победитель VI Всероссийского конкурса лучших проектов создания комфортной городской среды в категории «Малые города России»)</t>
  </si>
  <si>
    <r>
      <rPr>
        <sz val="11"/>
        <rFont val="Times New Roman"/>
        <family val="1"/>
        <charset val="204"/>
      </rPr>
      <t>«</t>
    </r>
    <r>
      <rPr>
        <sz val="10"/>
        <rFont val="Times New Roman"/>
        <family val="1"/>
        <charset val="204"/>
      </rPr>
      <t>Приложение 4</t>
    </r>
  </si>
  <si>
    <t xml:space="preserve">     от 07.08.2023 №1774-па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</si>
</sst>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3" x14ac:knownFonts="1">
    <font>
      <sz val="11"/>
      <color theme="1"/>
      <name val="Calibri"/>
      <family val="2"/>
      <charset val="204"/>
      <scheme val="minor"/>
    </font>
    <font>
      <b/>
      <sz val="16"/>
      <name val="Times New Roman"/>
      <family val="1"/>
      <charset val="204"/>
    </font>
    <font>
      <sz val="11"/>
      <name val="Calibri"/>
      <family val="2"/>
      <charset val="204"/>
      <scheme val="minor"/>
    </font>
    <font>
      <sz val="10"/>
      <name val="Calibri"/>
      <family val="2"/>
      <charset val="204"/>
      <scheme val="minor"/>
    </font>
    <font>
      <sz val="10"/>
      <name val="Times New Roman"/>
      <family val="1"/>
      <charset val="204"/>
    </font>
    <font>
      <sz val="11"/>
      <name val="Times New Roman"/>
      <family val="1"/>
      <charset val="204"/>
    </font>
    <font>
      <sz val="14"/>
      <name val="Times New Roman"/>
      <family val="1"/>
      <charset val="204"/>
    </font>
    <font>
      <b/>
      <sz val="12"/>
      <name val="Times New Roman"/>
      <family val="1"/>
      <charset val="204"/>
    </font>
    <font>
      <b/>
      <u/>
      <sz val="12"/>
      <name val="Times New Roman"/>
      <family val="1"/>
      <charset val="204"/>
    </font>
    <font>
      <b/>
      <sz val="11"/>
      <name val="Times New Roman"/>
      <family val="1"/>
      <charset val="204"/>
    </font>
    <font>
      <b/>
      <sz val="10"/>
      <name val="Times New Roman"/>
      <family val="1"/>
      <charset val="204"/>
    </font>
    <font>
      <sz val="12"/>
      <name val="Calibri"/>
      <family val="2"/>
      <charset val="204"/>
      <scheme val="minor"/>
    </font>
    <font>
      <b/>
      <sz val="14"/>
      <name val="Times New Roman"/>
      <family val="1"/>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s>
  <cellStyleXfs count="1">
    <xf numFmtId="0" fontId="0" fillId="0" borderId="0"/>
  </cellStyleXfs>
  <cellXfs count="55">
    <xf numFmtId="0" fontId="0" fillId="0" borderId="0" xfId="0"/>
    <xf numFmtId="0" fontId="2" fillId="0" borderId="0" xfId="0" applyFont="1"/>
    <xf numFmtId="0" fontId="3" fillId="0" borderId="0" xfId="0" applyFont="1" applyAlignment="1">
      <alignment horizontal="right"/>
    </xf>
    <xf numFmtId="0" fontId="4" fillId="0" borderId="0" xfId="0" applyFont="1" applyAlignment="1">
      <alignment horizontal="right" vertical="center"/>
    </xf>
    <xf numFmtId="0" fontId="3" fillId="0" borderId="0" xfId="0" applyFont="1"/>
    <xf numFmtId="0" fontId="4" fillId="0" borderId="0" xfId="0" applyFont="1" applyAlignment="1">
      <alignment horizontal="right"/>
    </xf>
    <xf numFmtId="0" fontId="6" fillId="0" borderId="0" xfId="0" applyFont="1" applyAlignment="1">
      <alignment horizontal="right" vertical="center"/>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2" borderId="1" xfId="0" applyFont="1" applyFill="1" applyBorder="1" applyAlignment="1">
      <alignment horizontal="center" vertical="top" wrapText="1"/>
    </xf>
    <xf numFmtId="4" fontId="4" fillId="2" borderId="1" xfId="0" applyNumberFormat="1" applyFont="1" applyFill="1" applyBorder="1" applyAlignment="1">
      <alignment horizontal="center" vertical="top" wrapText="1"/>
    </xf>
    <xf numFmtId="0" fontId="4" fillId="0" borderId="1" xfId="0" applyFont="1" applyBorder="1" applyAlignment="1">
      <alignment horizontal="center" vertical="top" wrapText="1"/>
    </xf>
    <xf numFmtId="4" fontId="4" fillId="0" borderId="1" xfId="0" applyNumberFormat="1" applyFont="1" applyBorder="1" applyAlignment="1">
      <alignment horizontal="center" vertical="top" wrapText="1"/>
    </xf>
    <xf numFmtId="0" fontId="10" fillId="0" borderId="1" xfId="0" applyFont="1" applyBorder="1" applyAlignment="1">
      <alignment horizontal="center" vertical="top" wrapText="1"/>
    </xf>
    <xf numFmtId="164" fontId="4" fillId="0" borderId="1" xfId="0" applyNumberFormat="1" applyFont="1" applyBorder="1" applyAlignment="1">
      <alignment horizontal="center" vertical="top" wrapText="1"/>
    </xf>
    <xf numFmtId="4" fontId="2" fillId="0" borderId="0" xfId="0" applyNumberFormat="1" applyFont="1"/>
    <xf numFmtId="0" fontId="2" fillId="0" borderId="0" xfId="0" applyFont="1" applyAlignment="1">
      <alignment vertical="top"/>
    </xf>
    <xf numFmtId="164" fontId="4" fillId="0" borderId="0" xfId="0" applyNumberFormat="1" applyFont="1" applyAlignment="1">
      <alignment horizontal="center" vertical="top" wrapText="1"/>
    </xf>
    <xf numFmtId="0" fontId="5" fillId="0" borderId="1" xfId="0" applyFont="1" applyBorder="1" applyAlignment="1">
      <alignment horizontal="center" vertical="center" wrapText="1"/>
    </xf>
    <xf numFmtId="0" fontId="11" fillId="0" borderId="0" xfId="0" applyFont="1"/>
    <xf numFmtId="0" fontId="2" fillId="0" borderId="0" xfId="0" applyFont="1" applyAlignment="1">
      <alignment vertical="center" wrapText="1"/>
    </xf>
    <xf numFmtId="0" fontId="4" fillId="0" borderId="0" xfId="0" applyFont="1" applyAlignment="1">
      <alignment horizontal="center" vertical="top" wrapText="1"/>
    </xf>
    <xf numFmtId="4" fontId="4" fillId="0" borderId="0" xfId="0" applyNumberFormat="1" applyFont="1" applyAlignment="1">
      <alignment horizontal="center" vertical="top" wrapText="1"/>
    </xf>
    <xf numFmtId="0" fontId="12" fillId="0" borderId="0" xfId="0" applyFont="1" applyAlignment="1">
      <alignment vertical="top" wrapText="1"/>
    </xf>
    <xf numFmtId="0" fontId="1" fillId="0" borderId="0" xfId="0" applyFont="1" applyAlignment="1">
      <alignment wrapText="1"/>
    </xf>
    <xf numFmtId="4" fontId="12" fillId="0" borderId="0" xfId="0" applyNumberFormat="1" applyFont="1" applyAlignment="1">
      <alignment wrapText="1"/>
    </xf>
    <xf numFmtId="0" fontId="12" fillId="0" borderId="0" xfId="0" applyFont="1"/>
    <xf numFmtId="0" fontId="5" fillId="0" borderId="1" xfId="0" applyFont="1" applyBorder="1" applyAlignment="1">
      <alignment vertical="top" wrapText="1"/>
    </xf>
    <xf numFmtId="0" fontId="2" fillId="0" borderId="1" xfId="0" applyFont="1" applyBorder="1" applyAlignment="1">
      <alignment vertical="top" wrapText="1"/>
    </xf>
    <xf numFmtId="0" fontId="5" fillId="2" borderId="1" xfId="0" applyFont="1" applyFill="1" applyBorder="1" applyAlignment="1">
      <alignment vertical="top"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top" wrapText="1"/>
    </xf>
    <xf numFmtId="0" fontId="2" fillId="0" borderId="1" xfId="0" applyFont="1" applyBorder="1" applyAlignment="1">
      <alignment horizontal="center" vertical="top" wrapText="1"/>
    </xf>
    <xf numFmtId="0" fontId="7" fillId="0" borderId="1" xfId="0" applyFont="1" applyBorder="1" applyAlignment="1">
      <alignment horizontal="center" vertical="center"/>
    </xf>
    <xf numFmtId="0" fontId="5" fillId="0" borderId="1" xfId="0" applyFont="1" applyBorder="1" applyAlignment="1">
      <alignment horizontal="left" vertical="top" wrapText="1"/>
    </xf>
    <xf numFmtId="0" fontId="5" fillId="2" borderId="1" xfId="0" applyFont="1" applyFill="1" applyBorder="1" applyAlignment="1">
      <alignment horizontal="left" vertical="top" wrapText="1"/>
    </xf>
    <xf numFmtId="0" fontId="2" fillId="2" borderId="1" xfId="0" applyFont="1" applyFill="1" applyBorder="1" applyAlignment="1">
      <alignment vertical="top" wrapText="1"/>
    </xf>
    <xf numFmtId="0" fontId="12" fillId="0" borderId="0" xfId="0" applyFont="1"/>
    <xf numFmtId="0" fontId="1" fillId="0" borderId="0" xfId="0" applyFont="1" applyAlignment="1">
      <alignment wrapText="1"/>
    </xf>
    <xf numFmtId="0" fontId="4" fillId="0" borderId="0" xfId="0" applyFont="1" applyAlignment="1">
      <alignment horizontal="right"/>
    </xf>
    <xf numFmtId="0" fontId="9"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left" vertical="top" wrapText="1"/>
    </xf>
    <xf numFmtId="0" fontId="2" fillId="0" borderId="1" xfId="0" applyFont="1" applyBorder="1" applyAlignment="1">
      <alignment horizontal="center" wrapText="1"/>
    </xf>
    <xf numFmtId="0" fontId="4" fillId="0" borderId="0" xfId="0" applyFont="1" applyAlignment="1">
      <alignment horizontal="center" vertical="center" wrapText="1"/>
    </xf>
    <xf numFmtId="49" fontId="4" fillId="0" borderId="1" xfId="0" applyNumberFormat="1" applyFont="1" applyBorder="1" applyAlignment="1">
      <alignment horizontal="center" vertical="top" wrapText="1"/>
    </xf>
    <xf numFmtId="0" fontId="2" fillId="0" borderId="1" xfId="0" applyFont="1" applyBorder="1" applyAlignment="1">
      <alignment vertical="center" wrapText="1"/>
    </xf>
    <xf numFmtId="0" fontId="7" fillId="0" borderId="1" xfId="0" applyFont="1" applyBorder="1" applyAlignment="1">
      <alignment horizontal="center" vertical="top" wrapText="1"/>
    </xf>
    <xf numFmtId="0" fontId="4" fillId="0" borderId="0" xfId="0" applyFont="1" applyAlignment="1">
      <alignment horizontal="center"/>
    </xf>
    <xf numFmtId="0" fontId="7" fillId="0" borderId="0" xfId="0" applyFont="1" applyAlignment="1">
      <alignment horizontal="center" vertical="top" wrapText="1"/>
    </xf>
    <xf numFmtId="0" fontId="8" fillId="0" borderId="0" xfId="0" applyFont="1" applyAlignment="1">
      <alignment horizontal="center" vertical="top" wrapText="1"/>
    </xf>
    <xf numFmtId="0" fontId="4" fillId="0" borderId="0" xfId="0" applyFont="1" applyAlignment="1">
      <alignment horizontal="right" vertical="center"/>
    </xf>
    <xf numFmtId="0" fontId="3"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3"/>
  <sheetViews>
    <sheetView tabSelected="1" zoomScaleNormal="100" zoomScaleSheetLayoutView="100" workbookViewId="0">
      <pane ySplit="18" topLeftCell="A37" activePane="bottomLeft" state="frozen"/>
      <selection pane="bottomLeft" activeCell="F11" sqref="F11:J11"/>
    </sheetView>
  </sheetViews>
  <sheetFormatPr defaultColWidth="9.109375" defaultRowHeight="14.4" x14ac:dyDescent="0.3"/>
  <cols>
    <col min="1" max="1" width="5.6640625" style="1" customWidth="1"/>
    <col min="2" max="2" width="40.88671875" style="1" customWidth="1"/>
    <col min="3" max="3" width="42.6640625" style="1" customWidth="1"/>
    <col min="4" max="4" width="11.44140625" style="1" customWidth="1"/>
    <col min="5" max="5" width="15.44140625" style="1" customWidth="1"/>
    <col min="6" max="6" width="15.33203125" style="1" customWidth="1"/>
    <col min="7" max="7" width="15.6640625" style="1" customWidth="1"/>
    <col min="8" max="8" width="12.44140625" style="1" customWidth="1"/>
    <col min="9" max="9" width="14.44140625" style="1" customWidth="1"/>
    <col min="10" max="10" width="1.44140625" style="1" hidden="1" customWidth="1"/>
    <col min="11" max="11" width="3.33203125" style="1" customWidth="1"/>
    <col min="12" max="12" width="9.109375" style="1"/>
    <col min="13" max="13" width="13.109375" style="1" customWidth="1"/>
    <col min="14" max="14" width="11.5546875" style="1" customWidth="1"/>
    <col min="15" max="15" width="12.109375" style="1" customWidth="1"/>
    <col min="16" max="16384" width="9.109375" style="1"/>
  </cols>
  <sheetData>
    <row r="1" spans="1:11" ht="0.75" customHeight="1" x14ac:dyDescent="0.3">
      <c r="I1" s="2"/>
      <c r="J1" s="3" t="s">
        <v>7</v>
      </c>
    </row>
    <row r="2" spans="1:11" hidden="1" x14ac:dyDescent="0.3">
      <c r="I2" s="2"/>
      <c r="J2" s="3" t="s">
        <v>3</v>
      </c>
    </row>
    <row r="3" spans="1:11" hidden="1" x14ac:dyDescent="0.3">
      <c r="I3" s="2"/>
      <c r="J3" s="3" t="s">
        <v>4</v>
      </c>
    </row>
    <row r="4" spans="1:11" hidden="1" x14ac:dyDescent="0.3">
      <c r="I4" s="50" t="s">
        <v>5</v>
      </c>
      <c r="J4" s="50"/>
    </row>
    <row r="5" spans="1:11" x14ac:dyDescent="0.3">
      <c r="D5" s="4"/>
      <c r="E5" s="4"/>
      <c r="F5" s="4"/>
      <c r="G5" s="41" t="s">
        <v>7</v>
      </c>
      <c r="H5" s="41"/>
      <c r="I5" s="41"/>
      <c r="J5" s="3"/>
    </row>
    <row r="6" spans="1:11" x14ac:dyDescent="0.3">
      <c r="D6" s="41" t="s">
        <v>15</v>
      </c>
      <c r="E6" s="41"/>
      <c r="F6" s="41"/>
      <c r="G6" s="41"/>
      <c r="H6" s="41"/>
      <c r="I6" s="41"/>
      <c r="J6" s="4"/>
      <c r="K6" s="3"/>
    </row>
    <row r="7" spans="1:11" ht="18" customHeight="1" x14ac:dyDescent="0.3">
      <c r="D7" s="5"/>
      <c r="E7" s="5"/>
      <c r="F7" s="41" t="s">
        <v>48</v>
      </c>
      <c r="G7" s="41"/>
      <c r="H7" s="41"/>
      <c r="I7" s="41"/>
      <c r="J7" s="4"/>
      <c r="K7" s="3"/>
    </row>
    <row r="8" spans="1:11" x14ac:dyDescent="0.3">
      <c r="D8" s="4"/>
      <c r="E8" s="4"/>
      <c r="F8" s="4"/>
      <c r="G8" s="4"/>
      <c r="H8" s="4"/>
      <c r="I8" s="2"/>
      <c r="J8" s="3"/>
    </row>
    <row r="9" spans="1:11" x14ac:dyDescent="0.3">
      <c r="D9" s="4"/>
      <c r="E9" s="4"/>
      <c r="F9" s="4"/>
      <c r="G9" s="53" t="s">
        <v>47</v>
      </c>
      <c r="H9" s="53"/>
      <c r="I9" s="54"/>
      <c r="J9" s="54"/>
    </row>
    <row r="10" spans="1:11" x14ac:dyDescent="0.3">
      <c r="D10" s="53" t="s">
        <v>6</v>
      </c>
      <c r="E10" s="53"/>
      <c r="F10" s="54"/>
      <c r="G10" s="54"/>
      <c r="H10" s="54"/>
      <c r="I10" s="54"/>
      <c r="J10" s="54"/>
    </row>
    <row r="11" spans="1:11" x14ac:dyDescent="0.3">
      <c r="D11" s="4"/>
      <c r="E11" s="4"/>
      <c r="F11" s="41" t="s">
        <v>10</v>
      </c>
      <c r="G11" s="54"/>
      <c r="H11" s="54"/>
      <c r="I11" s="54"/>
      <c r="J11" s="54"/>
    </row>
    <row r="12" spans="1:11" x14ac:dyDescent="0.3">
      <c r="D12" s="4"/>
      <c r="E12" s="4"/>
      <c r="F12" s="53" t="s">
        <v>29</v>
      </c>
      <c r="G12" s="54"/>
      <c r="H12" s="54"/>
      <c r="I12" s="54"/>
      <c r="J12" s="54"/>
    </row>
    <row r="13" spans="1:11" ht="18" x14ac:dyDescent="0.3">
      <c r="I13" s="6"/>
      <c r="J13" s="6"/>
    </row>
    <row r="14" spans="1:11" ht="33" customHeight="1" x14ac:dyDescent="0.3">
      <c r="A14" s="51" t="s">
        <v>9</v>
      </c>
      <c r="B14" s="51"/>
      <c r="C14" s="51"/>
      <c r="D14" s="51"/>
      <c r="E14" s="51"/>
      <c r="F14" s="51"/>
      <c r="G14" s="51"/>
      <c r="H14" s="51"/>
      <c r="I14" s="51"/>
      <c r="J14" s="51"/>
    </row>
    <row r="15" spans="1:11" ht="21" customHeight="1" x14ac:dyDescent="0.3">
      <c r="A15" s="52" t="s">
        <v>30</v>
      </c>
      <c r="B15" s="52"/>
      <c r="C15" s="52"/>
      <c r="D15" s="52"/>
      <c r="E15" s="52"/>
      <c r="F15" s="52"/>
      <c r="G15" s="52"/>
      <c r="H15" s="52"/>
      <c r="I15" s="52"/>
      <c r="J15" s="52"/>
    </row>
    <row r="16" spans="1:11" ht="15" customHeight="1" x14ac:dyDescent="0.3">
      <c r="A16" s="46" t="s">
        <v>16</v>
      </c>
      <c r="B16" s="46"/>
      <c r="C16" s="46"/>
      <c r="D16" s="46"/>
      <c r="E16" s="46"/>
      <c r="F16" s="46"/>
      <c r="G16" s="46"/>
      <c r="H16" s="46"/>
      <c r="I16" s="46"/>
      <c r="J16" s="46"/>
    </row>
    <row r="17" spans="1:10" ht="9" customHeight="1" x14ac:dyDescent="0.3">
      <c r="J17" s="7"/>
    </row>
    <row r="18" spans="1:10" ht="51.75" customHeight="1" x14ac:dyDescent="0.3">
      <c r="A18" s="8" t="s">
        <v>0</v>
      </c>
      <c r="B18" s="8" t="s">
        <v>12</v>
      </c>
      <c r="C18" s="8" t="s">
        <v>13</v>
      </c>
      <c r="D18" s="8" t="s">
        <v>18</v>
      </c>
      <c r="E18" s="8" t="s">
        <v>17</v>
      </c>
      <c r="F18" s="8" t="s">
        <v>19</v>
      </c>
      <c r="G18" s="8" t="s">
        <v>20</v>
      </c>
      <c r="H18" s="8" t="s">
        <v>28</v>
      </c>
      <c r="I18" s="8" t="s">
        <v>21</v>
      </c>
      <c r="J18" s="9" t="s">
        <v>2</v>
      </c>
    </row>
    <row r="19" spans="1:10" ht="39" customHeight="1" x14ac:dyDescent="0.3">
      <c r="A19" s="8">
        <v>1</v>
      </c>
      <c r="B19" s="42" t="s">
        <v>31</v>
      </c>
      <c r="C19" s="42"/>
      <c r="D19" s="42"/>
      <c r="E19" s="42"/>
      <c r="F19" s="42"/>
      <c r="G19" s="42"/>
      <c r="H19" s="42"/>
      <c r="I19" s="42"/>
      <c r="J19" s="9"/>
    </row>
    <row r="20" spans="1:10" ht="26.1" customHeight="1" x14ac:dyDescent="0.3">
      <c r="A20" s="43">
        <v>1</v>
      </c>
      <c r="B20" s="36" t="s">
        <v>41</v>
      </c>
      <c r="C20" s="37" t="s">
        <v>42</v>
      </c>
      <c r="D20" s="10" t="s">
        <v>14</v>
      </c>
      <c r="E20" s="11">
        <f t="shared" ref="E20:E40" si="0">F20+G20+I20</f>
        <v>93517766.699999988</v>
      </c>
      <c r="F20" s="11">
        <f>F21+F22+F23+F24+F25+F26+F27</f>
        <v>70113465.269999996</v>
      </c>
      <c r="G20" s="11">
        <f>G21+G22+G23+G24+G25+G26+G27</f>
        <v>18858255.43</v>
      </c>
      <c r="H20" s="11">
        <v>0</v>
      </c>
      <c r="I20" s="11">
        <f t="shared" ref="I20" si="1">I21+I22+I23+I24+I25+I26+I27</f>
        <v>4546046</v>
      </c>
      <c r="J20" s="9"/>
    </row>
    <row r="21" spans="1:10" ht="26.1" customHeight="1" x14ac:dyDescent="0.3">
      <c r="A21" s="32"/>
      <c r="B21" s="44"/>
      <c r="C21" s="37"/>
      <c r="D21" s="10">
        <v>2018</v>
      </c>
      <c r="E21" s="11">
        <f t="shared" si="0"/>
        <v>25995670.82</v>
      </c>
      <c r="F21" s="11">
        <v>18085144.539999999</v>
      </c>
      <c r="G21" s="11">
        <v>7119444.0499999998</v>
      </c>
      <c r="H21" s="11">
        <v>0</v>
      </c>
      <c r="I21" s="11">
        <v>791082.23</v>
      </c>
      <c r="J21" s="9"/>
    </row>
    <row r="22" spans="1:10" ht="26.1" customHeight="1" x14ac:dyDescent="0.3">
      <c r="A22" s="32"/>
      <c r="B22" s="44"/>
      <c r="C22" s="38"/>
      <c r="D22" s="10">
        <v>2019</v>
      </c>
      <c r="E22" s="11">
        <f t="shared" si="0"/>
        <v>39817981.609999999</v>
      </c>
      <c r="F22" s="11">
        <v>30075835.07</v>
      </c>
      <c r="G22" s="11">
        <v>6591582.4400000004</v>
      </c>
      <c r="H22" s="11">
        <v>0</v>
      </c>
      <c r="I22" s="11">
        <v>3150564.1</v>
      </c>
      <c r="J22" s="9"/>
    </row>
    <row r="23" spans="1:10" ht="26.1" customHeight="1" x14ac:dyDescent="0.3">
      <c r="A23" s="32"/>
      <c r="B23" s="44"/>
      <c r="C23" s="38"/>
      <c r="D23" s="10">
        <v>2020</v>
      </c>
      <c r="E23" s="11">
        <f t="shared" si="0"/>
        <v>27704114.270000003</v>
      </c>
      <c r="F23" s="11">
        <v>21952485.66</v>
      </c>
      <c r="G23" s="11">
        <v>5147228.9400000004</v>
      </c>
      <c r="H23" s="11">
        <v>0</v>
      </c>
      <c r="I23" s="11">
        <v>604399.67000000004</v>
      </c>
      <c r="J23" s="9"/>
    </row>
    <row r="24" spans="1:10" ht="26.1" customHeight="1" x14ac:dyDescent="0.3">
      <c r="A24" s="32"/>
      <c r="B24" s="44"/>
      <c r="C24" s="38"/>
      <c r="D24" s="10">
        <v>2021</v>
      </c>
      <c r="E24" s="11">
        <f t="shared" si="0"/>
        <v>0</v>
      </c>
      <c r="F24" s="11">
        <v>0</v>
      </c>
      <c r="G24" s="11">
        <v>0</v>
      </c>
      <c r="H24" s="11">
        <v>0</v>
      </c>
      <c r="I24" s="11">
        <v>0</v>
      </c>
      <c r="J24" s="9"/>
    </row>
    <row r="25" spans="1:10" ht="26.1" customHeight="1" x14ac:dyDescent="0.3">
      <c r="A25" s="32"/>
      <c r="B25" s="44"/>
      <c r="C25" s="38"/>
      <c r="D25" s="10">
        <v>2022</v>
      </c>
      <c r="E25" s="11">
        <f t="shared" si="0"/>
        <v>0</v>
      </c>
      <c r="F25" s="11">
        <v>0</v>
      </c>
      <c r="G25" s="11">
        <v>0</v>
      </c>
      <c r="H25" s="11">
        <v>0</v>
      </c>
      <c r="I25" s="11">
        <v>0</v>
      </c>
      <c r="J25" s="9"/>
    </row>
    <row r="26" spans="1:10" ht="26.1" customHeight="1" x14ac:dyDescent="0.3">
      <c r="A26" s="32"/>
      <c r="B26" s="44"/>
      <c r="C26" s="38"/>
      <c r="D26" s="10">
        <v>2023</v>
      </c>
      <c r="E26" s="11">
        <f t="shared" si="0"/>
        <v>0</v>
      </c>
      <c r="F26" s="11">
        <v>0</v>
      </c>
      <c r="G26" s="11">
        <v>0</v>
      </c>
      <c r="H26" s="11">
        <v>0</v>
      </c>
      <c r="I26" s="11">
        <v>0</v>
      </c>
      <c r="J26" s="9"/>
    </row>
    <row r="27" spans="1:10" ht="26.1" customHeight="1" x14ac:dyDescent="0.3">
      <c r="A27" s="32"/>
      <c r="B27" s="44"/>
      <c r="C27" s="38"/>
      <c r="D27" s="10">
        <v>2024</v>
      </c>
      <c r="E27" s="11">
        <f t="shared" si="0"/>
        <v>0</v>
      </c>
      <c r="F27" s="11">
        <v>0</v>
      </c>
      <c r="G27" s="11">
        <v>0</v>
      </c>
      <c r="H27" s="11">
        <v>0</v>
      </c>
      <c r="I27" s="11">
        <v>0</v>
      </c>
      <c r="J27" s="9"/>
    </row>
    <row r="28" spans="1:10" ht="26.1" customHeight="1" x14ac:dyDescent="0.3">
      <c r="A28" s="32"/>
      <c r="B28" s="44"/>
      <c r="C28" s="29"/>
      <c r="D28" s="10">
        <v>2025</v>
      </c>
      <c r="E28" s="11">
        <v>0</v>
      </c>
      <c r="F28" s="11">
        <v>0</v>
      </c>
      <c r="G28" s="11">
        <v>0</v>
      </c>
      <c r="H28" s="11">
        <v>0</v>
      </c>
      <c r="I28" s="11">
        <v>0</v>
      </c>
      <c r="J28" s="9"/>
    </row>
    <row r="29" spans="1:10" ht="26.1" customHeight="1" x14ac:dyDescent="0.3">
      <c r="A29" s="32"/>
      <c r="B29" s="44"/>
      <c r="C29" s="28" t="s">
        <v>43</v>
      </c>
      <c r="D29" s="12" t="s">
        <v>14</v>
      </c>
      <c r="E29" s="13">
        <f t="shared" si="0"/>
        <v>58702561.039999999</v>
      </c>
      <c r="F29" s="13">
        <f>F30+F31+F32</f>
        <v>43900063.409999996</v>
      </c>
      <c r="G29" s="13">
        <f t="shared" ref="G29:I29" si="2">G30+G31+G32</f>
        <v>12081091.139999999</v>
      </c>
      <c r="H29" s="13">
        <f t="shared" si="2"/>
        <v>0</v>
      </c>
      <c r="I29" s="13">
        <f t="shared" si="2"/>
        <v>2721406.49</v>
      </c>
      <c r="J29" s="9"/>
    </row>
    <row r="30" spans="1:10" ht="26.1" customHeight="1" x14ac:dyDescent="0.3">
      <c r="A30" s="32"/>
      <c r="B30" s="44"/>
      <c r="C30" s="28"/>
      <c r="D30" s="12">
        <v>2018</v>
      </c>
      <c r="E30" s="13">
        <f t="shared" si="0"/>
        <v>17906868.120000001</v>
      </c>
      <c r="F30" s="13">
        <v>12457777.210000001</v>
      </c>
      <c r="G30" s="13">
        <v>4904161.42</v>
      </c>
      <c r="H30" s="13">
        <v>0</v>
      </c>
      <c r="I30" s="13">
        <v>544929.49</v>
      </c>
      <c r="J30" s="9"/>
    </row>
    <row r="31" spans="1:10" ht="26.1" customHeight="1" x14ac:dyDescent="0.3">
      <c r="A31" s="32"/>
      <c r="B31" s="44"/>
      <c r="C31" s="28"/>
      <c r="D31" s="12">
        <v>2019</v>
      </c>
      <c r="E31" s="13">
        <f t="shared" si="0"/>
        <v>21842512.550000001</v>
      </c>
      <c r="F31" s="13">
        <v>16438729.68</v>
      </c>
      <c r="G31" s="13">
        <v>3602800.78</v>
      </c>
      <c r="H31" s="13">
        <v>0</v>
      </c>
      <c r="I31" s="13">
        <v>1800982.09</v>
      </c>
      <c r="J31" s="9"/>
    </row>
    <row r="32" spans="1:10" ht="26.1" customHeight="1" x14ac:dyDescent="0.3">
      <c r="A32" s="32"/>
      <c r="B32" s="44"/>
      <c r="C32" s="28"/>
      <c r="D32" s="12">
        <v>2020</v>
      </c>
      <c r="E32" s="13">
        <f t="shared" si="0"/>
        <v>18953180.370000001</v>
      </c>
      <c r="F32" s="13">
        <v>15003556.52</v>
      </c>
      <c r="G32" s="13">
        <v>3574128.94</v>
      </c>
      <c r="H32" s="13">
        <v>0</v>
      </c>
      <c r="I32" s="13">
        <v>375494.91</v>
      </c>
      <c r="J32" s="9"/>
    </row>
    <row r="33" spans="1:10" ht="32.25" customHeight="1" x14ac:dyDescent="0.3">
      <c r="A33" s="32"/>
      <c r="B33" s="44"/>
      <c r="C33" s="30" t="s">
        <v>44</v>
      </c>
      <c r="D33" s="10" t="s">
        <v>14</v>
      </c>
      <c r="E33" s="11">
        <f t="shared" si="0"/>
        <v>40090316.780000001</v>
      </c>
      <c r="F33" s="11">
        <f>F34+F35+F36</f>
        <v>31705359.050000001</v>
      </c>
      <c r="G33" s="11">
        <f t="shared" ref="G33:I33" si="3">G34+G35+G36</f>
        <v>7554105.9400000004</v>
      </c>
      <c r="H33" s="11">
        <f t="shared" si="3"/>
        <v>0</v>
      </c>
      <c r="I33" s="11">
        <f t="shared" si="3"/>
        <v>830851.79</v>
      </c>
      <c r="J33" s="9"/>
    </row>
    <row r="34" spans="1:10" ht="34.5" customHeight="1" x14ac:dyDescent="0.3">
      <c r="A34" s="32"/>
      <c r="B34" s="44"/>
      <c r="C34" s="30"/>
      <c r="D34" s="10">
        <v>2018</v>
      </c>
      <c r="E34" s="11">
        <f t="shared" si="0"/>
        <v>0</v>
      </c>
      <c r="F34" s="11">
        <v>0</v>
      </c>
      <c r="G34" s="11">
        <v>0</v>
      </c>
      <c r="H34" s="11">
        <v>0</v>
      </c>
      <c r="I34" s="11">
        <v>0</v>
      </c>
      <c r="J34" s="9"/>
    </row>
    <row r="35" spans="1:10" ht="33" customHeight="1" x14ac:dyDescent="0.3">
      <c r="A35" s="32"/>
      <c r="B35" s="44"/>
      <c r="C35" s="30"/>
      <c r="D35" s="10">
        <v>2019</v>
      </c>
      <c r="E35" s="11">
        <f t="shared" si="0"/>
        <v>0</v>
      </c>
      <c r="F35" s="11">
        <v>0</v>
      </c>
      <c r="G35" s="11">
        <v>0</v>
      </c>
      <c r="H35" s="11">
        <v>0</v>
      </c>
      <c r="I35" s="11">
        <v>0</v>
      </c>
      <c r="J35" s="9"/>
    </row>
    <row r="36" spans="1:10" ht="30.75" customHeight="1" x14ac:dyDescent="0.3">
      <c r="A36" s="32"/>
      <c r="B36" s="44"/>
      <c r="C36" s="30"/>
      <c r="D36" s="10">
        <v>2020</v>
      </c>
      <c r="E36" s="11">
        <f t="shared" si="0"/>
        <v>40090316.780000001</v>
      </c>
      <c r="F36" s="11">
        <v>31705359.050000001</v>
      </c>
      <c r="G36" s="11">
        <v>7554105.9400000004</v>
      </c>
      <c r="H36" s="11">
        <v>0</v>
      </c>
      <c r="I36" s="11">
        <v>830851.79</v>
      </c>
      <c r="J36" s="9"/>
    </row>
    <row r="37" spans="1:10" ht="26.1" customHeight="1" x14ac:dyDescent="0.3">
      <c r="A37" s="43" t="s">
        <v>25</v>
      </c>
      <c r="B37" s="45"/>
      <c r="C37" s="45"/>
      <c r="D37" s="10" t="s">
        <v>14</v>
      </c>
      <c r="E37" s="11">
        <f t="shared" si="0"/>
        <v>192310644.52000001</v>
      </c>
      <c r="F37" s="11">
        <f>F38+F39+F40</f>
        <v>145718887.73000002</v>
      </c>
      <c r="G37" s="11">
        <f>G38+G39+G40</f>
        <v>38493452.509999998</v>
      </c>
      <c r="H37" s="11">
        <v>0</v>
      </c>
      <c r="I37" s="11">
        <f t="shared" ref="I37" si="4">I38+I39+I40</f>
        <v>8098304.2800000003</v>
      </c>
      <c r="J37" s="9"/>
    </row>
    <row r="38" spans="1:10" ht="26.1" customHeight="1" x14ac:dyDescent="0.3">
      <c r="A38" s="45"/>
      <c r="B38" s="45"/>
      <c r="C38" s="45"/>
      <c r="D38" s="10">
        <v>2018</v>
      </c>
      <c r="E38" s="11">
        <f t="shared" si="0"/>
        <v>43902538.939999998</v>
      </c>
      <c r="F38" s="11">
        <f t="shared" ref="F38:G40" si="5">F21+F30+F34</f>
        <v>30542921.75</v>
      </c>
      <c r="G38" s="11">
        <f t="shared" si="5"/>
        <v>12023605.469999999</v>
      </c>
      <c r="H38" s="11">
        <v>0</v>
      </c>
      <c r="I38" s="11">
        <f>I21+I30+I34</f>
        <v>1336011.72</v>
      </c>
      <c r="J38" s="9"/>
    </row>
    <row r="39" spans="1:10" ht="26.1" customHeight="1" x14ac:dyDescent="0.3">
      <c r="A39" s="45"/>
      <c r="B39" s="45"/>
      <c r="C39" s="45"/>
      <c r="D39" s="10">
        <v>2019</v>
      </c>
      <c r="E39" s="11">
        <f t="shared" si="0"/>
        <v>61660494.159999996</v>
      </c>
      <c r="F39" s="11">
        <f t="shared" si="5"/>
        <v>46514564.75</v>
      </c>
      <c r="G39" s="11">
        <f t="shared" si="5"/>
        <v>10194383.220000001</v>
      </c>
      <c r="H39" s="11">
        <v>0</v>
      </c>
      <c r="I39" s="11">
        <f>I22+I31+I35</f>
        <v>4951546.1900000004</v>
      </c>
      <c r="J39" s="9"/>
    </row>
    <row r="40" spans="1:10" ht="26.1" customHeight="1" x14ac:dyDescent="0.3">
      <c r="A40" s="45"/>
      <c r="B40" s="45"/>
      <c r="C40" s="45"/>
      <c r="D40" s="10">
        <v>2020</v>
      </c>
      <c r="E40" s="11">
        <f t="shared" si="0"/>
        <v>86747611.420000017</v>
      </c>
      <c r="F40" s="11">
        <f t="shared" si="5"/>
        <v>68661401.230000004</v>
      </c>
      <c r="G40" s="11">
        <f t="shared" si="5"/>
        <v>16275463.82</v>
      </c>
      <c r="H40" s="11">
        <v>0</v>
      </c>
      <c r="I40" s="11">
        <f>I23+I32+I36</f>
        <v>1810746.37</v>
      </c>
      <c r="J40" s="9"/>
    </row>
    <row r="41" spans="1:10" ht="36.75" customHeight="1" x14ac:dyDescent="0.3">
      <c r="A41" s="8">
        <v>1</v>
      </c>
      <c r="B41" s="49" t="s">
        <v>31</v>
      </c>
      <c r="C41" s="49"/>
      <c r="D41" s="49"/>
      <c r="E41" s="49"/>
      <c r="F41" s="49"/>
      <c r="G41" s="49"/>
      <c r="H41" s="49"/>
      <c r="I41" s="49"/>
      <c r="J41" s="14"/>
    </row>
    <row r="42" spans="1:10" ht="26.1" customHeight="1" x14ac:dyDescent="0.3">
      <c r="A42" s="47" t="s">
        <v>8</v>
      </c>
      <c r="B42" s="28" t="s">
        <v>33</v>
      </c>
      <c r="C42" s="36" t="s">
        <v>32</v>
      </c>
      <c r="D42" s="12" t="s">
        <v>14</v>
      </c>
      <c r="E42" s="13">
        <f>F42+G42+H42+I42</f>
        <v>131679444.58</v>
      </c>
      <c r="F42" s="13">
        <f>SUM(F43:F50)</f>
        <v>97847405.75</v>
      </c>
      <c r="G42" s="13">
        <f t="shared" ref="G42:I42" si="6">SUM(G43:G50)</f>
        <v>26619594.25</v>
      </c>
      <c r="H42" s="13">
        <f t="shared" si="6"/>
        <v>0</v>
      </c>
      <c r="I42" s="13">
        <f t="shared" si="6"/>
        <v>7212444.5800000001</v>
      </c>
      <c r="J42" s="14"/>
    </row>
    <row r="43" spans="1:10" ht="26.1" customHeight="1" x14ac:dyDescent="0.3">
      <c r="A43" s="45"/>
      <c r="B43" s="29"/>
      <c r="C43" s="36"/>
      <c r="D43" s="12">
        <v>2018</v>
      </c>
      <c r="E43" s="13">
        <f>F43+G43+H43+I43</f>
        <v>0</v>
      </c>
      <c r="F43" s="13">
        <v>0</v>
      </c>
      <c r="G43" s="13">
        <v>0</v>
      </c>
      <c r="H43" s="13">
        <v>0</v>
      </c>
      <c r="I43" s="13">
        <v>0</v>
      </c>
      <c r="J43" s="14"/>
    </row>
    <row r="44" spans="1:10" ht="26.1" customHeight="1" x14ac:dyDescent="0.3">
      <c r="A44" s="45"/>
      <c r="B44" s="29"/>
      <c r="C44" s="29"/>
      <c r="D44" s="12">
        <v>2019</v>
      </c>
      <c r="E44" s="13">
        <f t="shared" ref="E44:E50" si="7">F44+G44+H44+I44</f>
        <v>0</v>
      </c>
      <c r="F44" s="13">
        <v>0</v>
      </c>
      <c r="G44" s="13">
        <v>0</v>
      </c>
      <c r="H44" s="13">
        <v>0</v>
      </c>
      <c r="I44" s="13">
        <v>0</v>
      </c>
      <c r="J44" s="14"/>
    </row>
    <row r="45" spans="1:10" ht="26.1" customHeight="1" x14ac:dyDescent="0.3">
      <c r="A45" s="45"/>
      <c r="B45" s="29"/>
      <c r="C45" s="29"/>
      <c r="D45" s="12">
        <v>2020</v>
      </c>
      <c r="E45" s="13">
        <f t="shared" si="7"/>
        <v>0</v>
      </c>
      <c r="F45" s="11">
        <v>0</v>
      </c>
      <c r="G45" s="11">
        <v>0</v>
      </c>
      <c r="H45" s="11">
        <v>0</v>
      </c>
      <c r="I45" s="11">
        <v>0</v>
      </c>
      <c r="J45" s="14"/>
    </row>
    <row r="46" spans="1:10" ht="26.1" customHeight="1" x14ac:dyDescent="0.3">
      <c r="A46" s="45"/>
      <c r="B46" s="29"/>
      <c r="C46" s="29"/>
      <c r="D46" s="12">
        <v>2021</v>
      </c>
      <c r="E46" s="13">
        <f t="shared" si="7"/>
        <v>46807091.020000003</v>
      </c>
      <c r="F46" s="13">
        <f>F55+F64</f>
        <v>35262405.980000004</v>
      </c>
      <c r="G46" s="13">
        <f t="shared" ref="G46:I46" si="8">G55+G64</f>
        <v>10568894.02</v>
      </c>
      <c r="H46" s="13">
        <v>0</v>
      </c>
      <c r="I46" s="13">
        <f t="shared" si="8"/>
        <v>975791.02</v>
      </c>
      <c r="J46" s="14"/>
    </row>
    <row r="47" spans="1:10" ht="26.1" customHeight="1" x14ac:dyDescent="0.3">
      <c r="A47" s="45"/>
      <c r="B47" s="29"/>
      <c r="C47" s="29"/>
      <c r="D47" s="12">
        <v>2022</v>
      </c>
      <c r="E47" s="13">
        <f t="shared" si="7"/>
        <v>40732600</v>
      </c>
      <c r="F47" s="13">
        <f>F56+F65</f>
        <v>31741337.629999999</v>
      </c>
      <c r="G47" s="13">
        <f t="shared" ref="G47:I47" si="9">G56+G65</f>
        <v>8092062.3700000001</v>
      </c>
      <c r="H47" s="13">
        <v>0</v>
      </c>
      <c r="I47" s="13">
        <f t="shared" si="9"/>
        <v>899200</v>
      </c>
      <c r="J47" s="14"/>
    </row>
    <row r="48" spans="1:10" ht="26.1" customHeight="1" x14ac:dyDescent="0.3">
      <c r="A48" s="45"/>
      <c r="B48" s="29"/>
      <c r="C48" s="29"/>
      <c r="D48" s="12">
        <v>2023</v>
      </c>
      <c r="E48" s="13">
        <f t="shared" si="7"/>
        <v>42139753.560000002</v>
      </c>
      <c r="F48" s="13">
        <f>F57+F66</f>
        <v>30843662.140000001</v>
      </c>
      <c r="G48" s="13">
        <f t="shared" ref="G48:I48" si="10">G57+G66</f>
        <v>7958637.8600000003</v>
      </c>
      <c r="H48" s="13">
        <v>0</v>
      </c>
      <c r="I48" s="13">
        <f t="shared" si="10"/>
        <v>3337453.5599999996</v>
      </c>
      <c r="J48" s="14"/>
    </row>
    <row r="49" spans="1:15" ht="26.1" customHeight="1" x14ac:dyDescent="0.3">
      <c r="A49" s="45"/>
      <c r="B49" s="29"/>
      <c r="C49" s="29"/>
      <c r="D49" s="12">
        <v>2024</v>
      </c>
      <c r="E49" s="13">
        <f t="shared" si="7"/>
        <v>1000000</v>
      </c>
      <c r="F49" s="13">
        <f>F58+F67</f>
        <v>0</v>
      </c>
      <c r="G49" s="13">
        <f t="shared" ref="G49" si="11">G58+G67</f>
        <v>0</v>
      </c>
      <c r="H49" s="13">
        <v>0</v>
      </c>
      <c r="I49" s="13">
        <f>I58+I67</f>
        <v>1000000</v>
      </c>
      <c r="J49" s="14"/>
    </row>
    <row r="50" spans="1:15" ht="26.1" customHeight="1" x14ac:dyDescent="0.3">
      <c r="A50" s="45"/>
      <c r="B50" s="29"/>
      <c r="C50" s="29"/>
      <c r="D50" s="12">
        <v>2025</v>
      </c>
      <c r="E50" s="13">
        <f t="shared" si="7"/>
        <v>1000000</v>
      </c>
      <c r="F50" s="13">
        <v>0</v>
      </c>
      <c r="G50" s="13">
        <v>0</v>
      </c>
      <c r="H50" s="13">
        <v>0</v>
      </c>
      <c r="I50" s="13">
        <f>I59+I68</f>
        <v>1000000</v>
      </c>
      <c r="J50" s="14"/>
    </row>
    <row r="51" spans="1:15" ht="26.1" customHeight="1" x14ac:dyDescent="0.3">
      <c r="A51" s="45"/>
      <c r="B51" s="29"/>
      <c r="C51" s="36" t="s">
        <v>23</v>
      </c>
      <c r="D51" s="12" t="s">
        <v>14</v>
      </c>
      <c r="E51" s="13">
        <f>F51+G51+H51+I51</f>
        <v>91090466.620000005</v>
      </c>
      <c r="F51" s="13">
        <f>SUM(F52:F59)</f>
        <v>67325142.300000012</v>
      </c>
      <c r="G51" s="13">
        <f t="shared" ref="G51" si="12">SUM(G52:G59)</f>
        <v>18026559.129999999</v>
      </c>
      <c r="H51" s="13">
        <f>SUM(H52:H59)</f>
        <v>0</v>
      </c>
      <c r="I51" s="13">
        <f>SUM(I52:I59)</f>
        <v>5738765.1899999995</v>
      </c>
      <c r="J51" s="14"/>
    </row>
    <row r="52" spans="1:15" ht="26.1" customHeight="1" x14ac:dyDescent="0.3">
      <c r="A52" s="45"/>
      <c r="B52" s="29"/>
      <c r="C52" s="36"/>
      <c r="D52" s="12">
        <v>2018</v>
      </c>
      <c r="E52" s="13">
        <f t="shared" ref="E52:E54" si="13">F52+G52+H52+I52</f>
        <v>0</v>
      </c>
      <c r="F52" s="13">
        <v>0</v>
      </c>
      <c r="G52" s="13">
        <v>0</v>
      </c>
      <c r="H52" s="13">
        <v>0</v>
      </c>
      <c r="I52" s="13">
        <v>0</v>
      </c>
      <c r="J52" s="14"/>
    </row>
    <row r="53" spans="1:15" ht="26.1" customHeight="1" x14ac:dyDescent="0.3">
      <c r="A53" s="45"/>
      <c r="B53" s="29"/>
      <c r="C53" s="29"/>
      <c r="D53" s="12">
        <v>2019</v>
      </c>
      <c r="E53" s="13">
        <f t="shared" si="13"/>
        <v>0</v>
      </c>
      <c r="F53" s="13">
        <v>0</v>
      </c>
      <c r="G53" s="13">
        <v>0</v>
      </c>
      <c r="H53" s="13">
        <v>0</v>
      </c>
      <c r="I53" s="13">
        <v>0</v>
      </c>
      <c r="J53" s="15">
        <v>0</v>
      </c>
    </row>
    <row r="54" spans="1:15" ht="26.1" customHeight="1" x14ac:dyDescent="0.3">
      <c r="A54" s="45"/>
      <c r="B54" s="29"/>
      <c r="C54" s="29"/>
      <c r="D54" s="12">
        <v>2020</v>
      </c>
      <c r="E54" s="13">
        <f t="shared" si="13"/>
        <v>0</v>
      </c>
      <c r="F54" s="11">
        <v>0</v>
      </c>
      <c r="G54" s="11">
        <v>0</v>
      </c>
      <c r="H54" s="11">
        <v>0</v>
      </c>
      <c r="I54" s="11">
        <v>0</v>
      </c>
      <c r="J54" s="15"/>
    </row>
    <row r="55" spans="1:15" ht="26.1" customHeight="1" x14ac:dyDescent="0.3">
      <c r="A55" s="45"/>
      <c r="B55" s="29"/>
      <c r="C55" s="29"/>
      <c r="D55" s="12">
        <v>2021</v>
      </c>
      <c r="E55" s="13">
        <f t="shared" ref="E55:E58" si="14">F55+G55+H55+I55</f>
        <v>23586322.100000001</v>
      </c>
      <c r="F55" s="13">
        <v>17768898.850000001</v>
      </c>
      <c r="G55" s="13">
        <v>5325717.38</v>
      </c>
      <c r="H55" s="13">
        <v>0</v>
      </c>
      <c r="I55" s="11">
        <v>491705.87</v>
      </c>
      <c r="J55" s="15"/>
    </row>
    <row r="56" spans="1:15" ht="26.1" customHeight="1" x14ac:dyDescent="0.3">
      <c r="A56" s="45"/>
      <c r="B56" s="29"/>
      <c r="C56" s="29"/>
      <c r="D56" s="12">
        <v>2022</v>
      </c>
      <c r="E56" s="13">
        <f t="shared" si="14"/>
        <v>35767048.960000001</v>
      </c>
      <c r="F56" s="13">
        <v>27871876.02</v>
      </c>
      <c r="G56" s="13">
        <v>7105590.8799999999</v>
      </c>
      <c r="H56" s="13">
        <v>0</v>
      </c>
      <c r="I56" s="13">
        <v>789582.06</v>
      </c>
      <c r="J56" s="15"/>
    </row>
    <row r="57" spans="1:15" ht="26.1" customHeight="1" x14ac:dyDescent="0.3">
      <c r="A57" s="45"/>
      <c r="B57" s="29"/>
      <c r="C57" s="29"/>
      <c r="D57" s="12">
        <v>2023</v>
      </c>
      <c r="E57" s="13">
        <f t="shared" si="14"/>
        <v>30324953.560000002</v>
      </c>
      <c r="F57" s="13">
        <v>21684367.43</v>
      </c>
      <c r="G57" s="13">
        <v>5595250.8700000001</v>
      </c>
      <c r="H57" s="13">
        <v>0</v>
      </c>
      <c r="I57" s="13">
        <v>3045335.26</v>
      </c>
      <c r="J57" s="15"/>
    </row>
    <row r="58" spans="1:15" ht="26.1" customHeight="1" x14ac:dyDescent="0.3">
      <c r="A58" s="45"/>
      <c r="B58" s="29"/>
      <c r="C58" s="29"/>
      <c r="D58" s="12">
        <v>2024</v>
      </c>
      <c r="E58" s="13">
        <f t="shared" si="14"/>
        <v>706071</v>
      </c>
      <c r="F58" s="13">
        <v>0</v>
      </c>
      <c r="G58" s="13">
        <v>0</v>
      </c>
      <c r="H58" s="13">
        <v>0</v>
      </c>
      <c r="I58" s="13">
        <v>706071</v>
      </c>
      <c r="J58" s="15"/>
    </row>
    <row r="59" spans="1:15" ht="26.1" customHeight="1" x14ac:dyDescent="0.3">
      <c r="A59" s="45"/>
      <c r="B59" s="29"/>
      <c r="C59" s="29"/>
      <c r="D59" s="12">
        <v>2025</v>
      </c>
      <c r="E59" s="13">
        <f>F59+G59+H59+I59</f>
        <v>706071</v>
      </c>
      <c r="F59" s="13">
        <v>0</v>
      </c>
      <c r="G59" s="13">
        <v>0</v>
      </c>
      <c r="H59" s="13">
        <v>0</v>
      </c>
      <c r="I59" s="13">
        <v>706071</v>
      </c>
      <c r="J59" s="15"/>
    </row>
    <row r="60" spans="1:15" ht="26.1" customHeight="1" x14ac:dyDescent="0.3">
      <c r="A60" s="45"/>
      <c r="B60" s="29"/>
      <c r="C60" s="28" t="s">
        <v>24</v>
      </c>
      <c r="D60" s="12" t="s">
        <v>14</v>
      </c>
      <c r="E60" s="13">
        <f>F60+G60+H60+I60</f>
        <v>40588977.960000001</v>
      </c>
      <c r="F60" s="13">
        <f>SUM(F61:F68)</f>
        <v>30522263.449999999</v>
      </c>
      <c r="G60" s="13">
        <f t="shared" ref="G60" si="15">SUM(G61:G68)</f>
        <v>8593035.120000001</v>
      </c>
      <c r="H60" s="13">
        <f>SUM(H61:H68)</f>
        <v>0</v>
      </c>
      <c r="I60" s="13">
        <f>SUM(I61:I68)</f>
        <v>1473679.3900000001</v>
      </c>
      <c r="J60" s="13">
        <f t="shared" ref="J60" si="16">J62+J63+J64+J65+J66+J67</f>
        <v>0</v>
      </c>
    </row>
    <row r="61" spans="1:15" ht="26.1" customHeight="1" x14ac:dyDescent="0.3">
      <c r="A61" s="45"/>
      <c r="B61" s="29"/>
      <c r="C61" s="28"/>
      <c r="D61" s="12">
        <v>2018</v>
      </c>
      <c r="E61" s="13">
        <f>F61+G61+H61+I61</f>
        <v>0</v>
      </c>
      <c r="F61" s="13">
        <v>0</v>
      </c>
      <c r="G61" s="13">
        <v>0</v>
      </c>
      <c r="H61" s="13">
        <v>0</v>
      </c>
      <c r="I61" s="13">
        <v>0</v>
      </c>
      <c r="J61" s="13"/>
    </row>
    <row r="62" spans="1:15" ht="26.1" customHeight="1" x14ac:dyDescent="0.3">
      <c r="A62" s="45"/>
      <c r="B62" s="29"/>
      <c r="C62" s="28"/>
      <c r="D62" s="12">
        <v>2019</v>
      </c>
      <c r="E62" s="13">
        <f t="shared" ref="E62:E67" si="17">F62+G62+H62+I62</f>
        <v>0</v>
      </c>
      <c r="F62" s="13">
        <v>0</v>
      </c>
      <c r="G62" s="13">
        <v>0</v>
      </c>
      <c r="H62" s="13">
        <v>0</v>
      </c>
      <c r="I62" s="13">
        <v>0</v>
      </c>
      <c r="J62" s="15"/>
    </row>
    <row r="63" spans="1:15" ht="26.1" customHeight="1" x14ac:dyDescent="0.3">
      <c r="A63" s="45"/>
      <c r="B63" s="29"/>
      <c r="C63" s="28"/>
      <c r="D63" s="12">
        <v>2020</v>
      </c>
      <c r="E63" s="13">
        <f t="shared" si="17"/>
        <v>0</v>
      </c>
      <c r="F63" s="11">
        <v>0</v>
      </c>
      <c r="G63" s="11">
        <v>0</v>
      </c>
      <c r="H63" s="11">
        <v>0</v>
      </c>
      <c r="I63" s="11">
        <v>0</v>
      </c>
      <c r="J63" s="15"/>
      <c r="M63" s="16"/>
      <c r="N63" s="16"/>
      <c r="O63" s="16"/>
    </row>
    <row r="64" spans="1:15" ht="26.1" customHeight="1" x14ac:dyDescent="0.3">
      <c r="A64" s="45"/>
      <c r="B64" s="29"/>
      <c r="C64" s="28"/>
      <c r="D64" s="12">
        <v>2021</v>
      </c>
      <c r="E64" s="13">
        <f t="shared" si="17"/>
        <v>23220768.919999998</v>
      </c>
      <c r="F64" s="13">
        <v>17493507.129999999</v>
      </c>
      <c r="G64" s="13">
        <v>5243176.6399999997</v>
      </c>
      <c r="H64" s="13">
        <v>0</v>
      </c>
      <c r="I64" s="11">
        <v>484085.15</v>
      </c>
      <c r="J64" s="15"/>
    </row>
    <row r="65" spans="1:11" ht="26.1" customHeight="1" x14ac:dyDescent="0.3">
      <c r="A65" s="45"/>
      <c r="B65" s="29"/>
      <c r="C65" s="28"/>
      <c r="D65" s="12">
        <v>2022</v>
      </c>
      <c r="E65" s="13">
        <f t="shared" si="17"/>
        <v>4965551.04</v>
      </c>
      <c r="F65" s="13">
        <v>3869461.61</v>
      </c>
      <c r="G65" s="13">
        <v>986471.49</v>
      </c>
      <c r="H65" s="13">
        <v>0</v>
      </c>
      <c r="I65" s="13">
        <v>109617.94</v>
      </c>
      <c r="J65" s="15"/>
    </row>
    <row r="66" spans="1:11" ht="26.1" customHeight="1" x14ac:dyDescent="0.3">
      <c r="A66" s="45"/>
      <c r="B66" s="29"/>
      <c r="C66" s="29"/>
      <c r="D66" s="12">
        <v>2023</v>
      </c>
      <c r="E66" s="13">
        <f t="shared" si="17"/>
        <v>11814800.000000002</v>
      </c>
      <c r="F66" s="13">
        <v>9159294.7100000009</v>
      </c>
      <c r="G66" s="13">
        <v>2363386.9900000002</v>
      </c>
      <c r="H66" s="13">
        <v>0</v>
      </c>
      <c r="I66" s="13">
        <v>292118.3</v>
      </c>
      <c r="J66" s="15"/>
    </row>
    <row r="67" spans="1:11" s="17" customFormat="1" ht="26.1" customHeight="1" x14ac:dyDescent="0.3">
      <c r="A67" s="45"/>
      <c r="B67" s="29"/>
      <c r="C67" s="29"/>
      <c r="D67" s="12">
        <v>2024</v>
      </c>
      <c r="E67" s="13">
        <f t="shared" si="17"/>
        <v>293929</v>
      </c>
      <c r="F67" s="13">
        <v>0</v>
      </c>
      <c r="G67" s="13">
        <v>0</v>
      </c>
      <c r="H67" s="13">
        <v>0</v>
      </c>
      <c r="I67" s="13">
        <v>293929</v>
      </c>
      <c r="J67" s="15">
        <v>0</v>
      </c>
      <c r="K67" s="1"/>
    </row>
    <row r="68" spans="1:11" s="17" customFormat="1" ht="26.1" customHeight="1" x14ac:dyDescent="0.3">
      <c r="A68" s="45"/>
      <c r="B68" s="29"/>
      <c r="C68" s="29"/>
      <c r="D68" s="12">
        <v>2025</v>
      </c>
      <c r="E68" s="13">
        <f>F68+G68+H68+I68</f>
        <v>293929</v>
      </c>
      <c r="F68" s="13">
        <v>0</v>
      </c>
      <c r="G68" s="13">
        <v>0</v>
      </c>
      <c r="H68" s="13">
        <v>0</v>
      </c>
      <c r="I68" s="13">
        <v>293929</v>
      </c>
      <c r="J68" s="18"/>
      <c r="K68" s="1"/>
    </row>
    <row r="69" spans="1:11" s="17" customFormat="1" ht="26.1" customHeight="1" x14ac:dyDescent="0.3">
      <c r="A69" s="45"/>
      <c r="B69" s="29"/>
      <c r="C69" s="28" t="s">
        <v>34</v>
      </c>
      <c r="D69" s="12" t="s">
        <v>14</v>
      </c>
      <c r="E69" s="13">
        <f>F69+G69+H69+I69</f>
        <v>96992300</v>
      </c>
      <c r="F69" s="13">
        <f>SUM(F70:F77)</f>
        <v>80000000</v>
      </c>
      <c r="G69" s="13">
        <f t="shared" ref="G69" si="18">SUM(G70:G77)</f>
        <v>16992300</v>
      </c>
      <c r="H69" s="13">
        <f>SUM(H70:H77)</f>
        <v>0</v>
      </c>
      <c r="I69" s="13">
        <f>SUM(I70:I77)</f>
        <v>0</v>
      </c>
      <c r="J69" s="18"/>
      <c r="K69" s="1"/>
    </row>
    <row r="70" spans="1:11" s="17" customFormat="1" ht="26.1" customHeight="1" x14ac:dyDescent="0.3">
      <c r="A70" s="45"/>
      <c r="B70" s="29"/>
      <c r="C70" s="29"/>
      <c r="D70" s="12">
        <v>2018</v>
      </c>
      <c r="E70" s="13">
        <f t="shared" ref="E70:E76" si="19">F70+G70+H70+I70</f>
        <v>0</v>
      </c>
      <c r="F70" s="13">
        <v>0</v>
      </c>
      <c r="G70" s="13">
        <v>0</v>
      </c>
      <c r="H70" s="13">
        <v>0</v>
      </c>
      <c r="I70" s="13">
        <v>0</v>
      </c>
      <c r="J70" s="18"/>
      <c r="K70" s="1"/>
    </row>
    <row r="71" spans="1:11" s="17" customFormat="1" ht="26.1" customHeight="1" x14ac:dyDescent="0.3">
      <c r="A71" s="45"/>
      <c r="B71" s="29"/>
      <c r="C71" s="29"/>
      <c r="D71" s="12">
        <v>2019</v>
      </c>
      <c r="E71" s="13">
        <f t="shared" si="19"/>
        <v>0</v>
      </c>
      <c r="F71" s="13">
        <v>0</v>
      </c>
      <c r="G71" s="13">
        <v>0</v>
      </c>
      <c r="H71" s="13">
        <v>0</v>
      </c>
      <c r="I71" s="13">
        <v>0</v>
      </c>
      <c r="J71" s="18"/>
      <c r="K71" s="1"/>
    </row>
    <row r="72" spans="1:11" s="17" customFormat="1" ht="26.1" customHeight="1" x14ac:dyDescent="0.3">
      <c r="A72" s="45"/>
      <c r="B72" s="29"/>
      <c r="C72" s="29"/>
      <c r="D72" s="12">
        <v>2020</v>
      </c>
      <c r="E72" s="13">
        <f t="shared" si="19"/>
        <v>0</v>
      </c>
      <c r="F72" s="13">
        <v>0</v>
      </c>
      <c r="G72" s="13">
        <v>0</v>
      </c>
      <c r="H72" s="13">
        <v>0</v>
      </c>
      <c r="I72" s="13">
        <v>0</v>
      </c>
      <c r="J72" s="18"/>
      <c r="K72" s="1"/>
    </row>
    <row r="73" spans="1:11" s="17" customFormat="1" ht="26.1" customHeight="1" x14ac:dyDescent="0.3">
      <c r="A73" s="45"/>
      <c r="B73" s="29"/>
      <c r="C73" s="29"/>
      <c r="D73" s="12">
        <v>2021</v>
      </c>
      <c r="E73" s="13">
        <f t="shared" si="19"/>
        <v>96992300</v>
      </c>
      <c r="F73" s="13">
        <v>80000000</v>
      </c>
      <c r="G73" s="13">
        <v>16992300</v>
      </c>
      <c r="H73" s="13">
        <v>0</v>
      </c>
      <c r="I73" s="13">
        <v>0</v>
      </c>
      <c r="J73" s="18"/>
      <c r="K73" s="1"/>
    </row>
    <row r="74" spans="1:11" s="17" customFormat="1" ht="26.1" customHeight="1" x14ac:dyDescent="0.3">
      <c r="A74" s="45"/>
      <c r="B74" s="29"/>
      <c r="C74" s="29"/>
      <c r="D74" s="12">
        <v>2022</v>
      </c>
      <c r="E74" s="13">
        <f t="shared" si="19"/>
        <v>0</v>
      </c>
      <c r="F74" s="13">
        <v>0</v>
      </c>
      <c r="G74" s="13">
        <v>0</v>
      </c>
      <c r="H74" s="13">
        <v>0</v>
      </c>
      <c r="I74" s="13">
        <v>0</v>
      </c>
      <c r="J74" s="18"/>
      <c r="K74" s="1"/>
    </row>
    <row r="75" spans="1:11" s="17" customFormat="1" ht="26.1" customHeight="1" x14ac:dyDescent="0.3">
      <c r="A75" s="45"/>
      <c r="B75" s="29"/>
      <c r="C75" s="29"/>
      <c r="D75" s="12">
        <v>2023</v>
      </c>
      <c r="E75" s="13">
        <f t="shared" si="19"/>
        <v>0</v>
      </c>
      <c r="F75" s="13">
        <v>0</v>
      </c>
      <c r="G75" s="13">
        <v>0</v>
      </c>
      <c r="H75" s="13">
        <v>0</v>
      </c>
      <c r="I75" s="13">
        <v>0</v>
      </c>
      <c r="J75" s="18"/>
      <c r="K75" s="1"/>
    </row>
    <row r="76" spans="1:11" s="17" customFormat="1" ht="26.1" customHeight="1" x14ac:dyDescent="0.3">
      <c r="A76" s="45"/>
      <c r="B76" s="29"/>
      <c r="C76" s="29"/>
      <c r="D76" s="12">
        <v>2024</v>
      </c>
      <c r="E76" s="13">
        <f t="shared" si="19"/>
        <v>0</v>
      </c>
      <c r="F76" s="13">
        <v>0</v>
      </c>
      <c r="G76" s="13">
        <v>0</v>
      </c>
      <c r="H76" s="13">
        <v>0</v>
      </c>
      <c r="I76" s="13">
        <v>0</v>
      </c>
      <c r="J76" s="18"/>
      <c r="K76" s="1"/>
    </row>
    <row r="77" spans="1:11" s="17" customFormat="1" ht="26.1" customHeight="1" x14ac:dyDescent="0.3">
      <c r="A77" s="45"/>
      <c r="B77" s="29"/>
      <c r="C77" s="29"/>
      <c r="D77" s="12">
        <v>2025</v>
      </c>
      <c r="E77" s="13">
        <f>F77+G77+H77+I77</f>
        <v>0</v>
      </c>
      <c r="F77" s="13">
        <v>0</v>
      </c>
      <c r="G77" s="13">
        <v>0</v>
      </c>
      <c r="H77" s="13">
        <v>0</v>
      </c>
      <c r="I77" s="13">
        <v>0</v>
      </c>
      <c r="J77" s="18"/>
      <c r="K77" s="1"/>
    </row>
    <row r="78" spans="1:11" s="17" customFormat="1" ht="26.1" customHeight="1" x14ac:dyDescent="0.3">
      <c r="A78" s="45"/>
      <c r="B78" s="29"/>
      <c r="C78" s="28" t="s">
        <v>45</v>
      </c>
      <c r="D78" s="12" t="s">
        <v>14</v>
      </c>
      <c r="E78" s="13">
        <f>F78+G78+H78+I78</f>
        <v>109285304.40000001</v>
      </c>
      <c r="F78" s="13">
        <f>F79+F80+F81+F82+F83+F84+F85+F86</f>
        <v>95000000</v>
      </c>
      <c r="G78" s="13">
        <f t="shared" ref="G78:I78" si="20">G79+G80+G81+G82+G83+G84+G85+G86</f>
        <v>1000000</v>
      </c>
      <c r="H78" s="13">
        <f t="shared" si="20"/>
        <v>0</v>
      </c>
      <c r="I78" s="13">
        <f t="shared" si="20"/>
        <v>13285304.4</v>
      </c>
      <c r="J78" s="18"/>
      <c r="K78" s="1"/>
    </row>
    <row r="79" spans="1:11" s="17" customFormat="1" ht="26.1" customHeight="1" x14ac:dyDescent="0.3">
      <c r="A79" s="45"/>
      <c r="B79" s="29"/>
      <c r="C79" s="28"/>
      <c r="D79" s="12">
        <v>2018</v>
      </c>
      <c r="E79" s="13">
        <f>F79+G79+H79+I79</f>
        <v>0</v>
      </c>
      <c r="F79" s="13">
        <v>0</v>
      </c>
      <c r="G79" s="13">
        <v>0</v>
      </c>
      <c r="H79" s="13">
        <v>0</v>
      </c>
      <c r="I79" s="13">
        <v>0</v>
      </c>
      <c r="J79" s="18"/>
      <c r="K79" s="1"/>
    </row>
    <row r="80" spans="1:11" s="17" customFormat="1" ht="26.1" customHeight="1" x14ac:dyDescent="0.3">
      <c r="A80" s="45"/>
      <c r="B80" s="29"/>
      <c r="C80" s="28"/>
      <c r="D80" s="12">
        <v>2019</v>
      </c>
      <c r="E80" s="13">
        <f t="shared" ref="E80:E86" si="21">F80+G80+H80+I80</f>
        <v>0</v>
      </c>
      <c r="F80" s="13">
        <v>0</v>
      </c>
      <c r="G80" s="13">
        <v>0</v>
      </c>
      <c r="H80" s="13">
        <v>0</v>
      </c>
      <c r="I80" s="13">
        <v>0</v>
      </c>
      <c r="J80" s="18"/>
      <c r="K80" s="1"/>
    </row>
    <row r="81" spans="1:11" s="17" customFormat="1" ht="26.1" customHeight="1" x14ac:dyDescent="0.3">
      <c r="A81" s="45"/>
      <c r="B81" s="29"/>
      <c r="C81" s="28"/>
      <c r="D81" s="12">
        <v>2020</v>
      </c>
      <c r="E81" s="13">
        <f t="shared" si="21"/>
        <v>0</v>
      </c>
      <c r="F81" s="13">
        <v>0</v>
      </c>
      <c r="G81" s="13">
        <v>0</v>
      </c>
      <c r="H81" s="13">
        <v>0</v>
      </c>
      <c r="I81" s="13">
        <v>0</v>
      </c>
      <c r="J81" s="18"/>
      <c r="K81" s="1"/>
    </row>
    <row r="82" spans="1:11" s="17" customFormat="1" ht="26.1" customHeight="1" x14ac:dyDescent="0.3">
      <c r="A82" s="45"/>
      <c r="B82" s="29"/>
      <c r="C82" s="28"/>
      <c r="D82" s="12">
        <v>2021</v>
      </c>
      <c r="E82" s="13">
        <f t="shared" si="21"/>
        <v>0</v>
      </c>
      <c r="F82" s="13">
        <v>0</v>
      </c>
      <c r="G82" s="13">
        <v>0</v>
      </c>
      <c r="H82" s="13">
        <v>0</v>
      </c>
      <c r="I82" s="13">
        <v>0</v>
      </c>
      <c r="J82" s="18"/>
      <c r="K82" s="1"/>
    </row>
    <row r="83" spans="1:11" s="17" customFormat="1" ht="26.1" customHeight="1" x14ac:dyDescent="0.3">
      <c r="A83" s="45"/>
      <c r="B83" s="29"/>
      <c r="C83" s="28"/>
      <c r="D83" s="12">
        <v>2022</v>
      </c>
      <c r="E83" s="13">
        <f t="shared" si="21"/>
        <v>0</v>
      </c>
      <c r="F83" s="13">
        <v>0</v>
      </c>
      <c r="G83" s="13">
        <v>0</v>
      </c>
      <c r="H83" s="13">
        <v>0</v>
      </c>
      <c r="I83" s="13">
        <v>0</v>
      </c>
      <c r="J83" s="18"/>
      <c r="K83" s="1"/>
    </row>
    <row r="84" spans="1:11" s="17" customFormat="1" ht="26.1" customHeight="1" x14ac:dyDescent="0.3">
      <c r="A84" s="45"/>
      <c r="B84" s="29"/>
      <c r="C84" s="28"/>
      <c r="D84" s="12">
        <v>2023</v>
      </c>
      <c r="E84" s="13">
        <f>F84+G84+H84+I84</f>
        <v>109285304.40000001</v>
      </c>
      <c r="F84" s="13">
        <v>95000000</v>
      </c>
      <c r="G84" s="13">
        <v>1000000</v>
      </c>
      <c r="H84" s="13">
        <v>0</v>
      </c>
      <c r="I84" s="13">
        <v>13285304.4</v>
      </c>
      <c r="J84" s="18"/>
      <c r="K84" s="1"/>
    </row>
    <row r="85" spans="1:11" s="17" customFormat="1" ht="26.1" customHeight="1" x14ac:dyDescent="0.3">
      <c r="A85" s="45"/>
      <c r="B85" s="29"/>
      <c r="C85" s="28"/>
      <c r="D85" s="12">
        <v>2024</v>
      </c>
      <c r="E85" s="13">
        <f t="shared" si="21"/>
        <v>0</v>
      </c>
      <c r="F85" s="13">
        <v>0</v>
      </c>
      <c r="G85" s="13">
        <v>0</v>
      </c>
      <c r="H85" s="13">
        <v>0</v>
      </c>
      <c r="I85" s="13">
        <v>0</v>
      </c>
      <c r="J85" s="18"/>
      <c r="K85" s="1"/>
    </row>
    <row r="86" spans="1:11" s="17" customFormat="1" ht="26.1" customHeight="1" x14ac:dyDescent="0.3">
      <c r="A86" s="45"/>
      <c r="B86" s="29"/>
      <c r="C86" s="28"/>
      <c r="D86" s="12">
        <v>2025</v>
      </c>
      <c r="E86" s="13">
        <f t="shared" si="21"/>
        <v>0</v>
      </c>
      <c r="F86" s="13">
        <v>0</v>
      </c>
      <c r="G86" s="13">
        <v>0</v>
      </c>
      <c r="H86" s="13">
        <v>0</v>
      </c>
      <c r="I86" s="13">
        <v>0</v>
      </c>
      <c r="J86" s="18"/>
      <c r="K86" s="1"/>
    </row>
    <row r="87" spans="1:11" s="17" customFormat="1" ht="26.1" customHeight="1" x14ac:dyDescent="0.3">
      <c r="A87" s="31" t="s">
        <v>35</v>
      </c>
      <c r="B87" s="31"/>
      <c r="C87" s="31"/>
      <c r="D87" s="12" t="s">
        <v>14</v>
      </c>
      <c r="E87" s="13">
        <f>F87+G87+H87+I87</f>
        <v>337957048.98000002</v>
      </c>
      <c r="F87" s="13">
        <f>SUM(F88:F95)</f>
        <v>272847405.75</v>
      </c>
      <c r="G87" s="13">
        <f t="shared" ref="G87:I87" si="22">SUM(G88:G95)</f>
        <v>44611894.25</v>
      </c>
      <c r="H87" s="13">
        <f t="shared" si="22"/>
        <v>0</v>
      </c>
      <c r="I87" s="13">
        <f t="shared" si="22"/>
        <v>20497748.98</v>
      </c>
      <c r="J87" s="18"/>
      <c r="K87" s="1"/>
    </row>
    <row r="88" spans="1:11" s="17" customFormat="1" ht="26.1" customHeight="1" x14ac:dyDescent="0.3">
      <c r="A88" s="31"/>
      <c r="B88" s="31"/>
      <c r="C88" s="31"/>
      <c r="D88" s="12">
        <v>2018</v>
      </c>
      <c r="E88" s="13">
        <f t="shared" ref="E88:E95" si="23">F88+G88+H88+I88</f>
        <v>0</v>
      </c>
      <c r="F88" s="13">
        <f t="shared" ref="F88:G92" si="24">F43+F70</f>
        <v>0</v>
      </c>
      <c r="G88" s="13">
        <f t="shared" si="24"/>
        <v>0</v>
      </c>
      <c r="H88" s="13">
        <v>0</v>
      </c>
      <c r="I88" s="13">
        <f>I43+I70</f>
        <v>0</v>
      </c>
      <c r="J88" s="18"/>
      <c r="K88" s="1"/>
    </row>
    <row r="89" spans="1:11" s="17" customFormat="1" ht="26.1" customHeight="1" x14ac:dyDescent="0.3">
      <c r="A89" s="31"/>
      <c r="B89" s="31"/>
      <c r="C89" s="31"/>
      <c r="D89" s="12">
        <v>2019</v>
      </c>
      <c r="E89" s="13">
        <f t="shared" si="23"/>
        <v>0</v>
      </c>
      <c r="F89" s="13">
        <f t="shared" si="24"/>
        <v>0</v>
      </c>
      <c r="G89" s="13">
        <f t="shared" si="24"/>
        <v>0</v>
      </c>
      <c r="H89" s="13">
        <v>0</v>
      </c>
      <c r="I89" s="13">
        <f>I44+I71</f>
        <v>0</v>
      </c>
      <c r="J89" s="18"/>
      <c r="K89" s="1"/>
    </row>
    <row r="90" spans="1:11" s="17" customFormat="1" ht="26.1" customHeight="1" x14ac:dyDescent="0.3">
      <c r="A90" s="31"/>
      <c r="B90" s="31"/>
      <c r="C90" s="31"/>
      <c r="D90" s="12">
        <v>2020</v>
      </c>
      <c r="E90" s="13">
        <f t="shared" si="23"/>
        <v>0</v>
      </c>
      <c r="F90" s="13">
        <f t="shared" si="24"/>
        <v>0</v>
      </c>
      <c r="G90" s="13">
        <f t="shared" si="24"/>
        <v>0</v>
      </c>
      <c r="H90" s="13">
        <v>0</v>
      </c>
      <c r="I90" s="13">
        <f>I45+I72</f>
        <v>0</v>
      </c>
      <c r="J90" s="18"/>
      <c r="K90" s="1"/>
    </row>
    <row r="91" spans="1:11" s="17" customFormat="1" ht="26.1" customHeight="1" x14ac:dyDescent="0.3">
      <c r="A91" s="31"/>
      <c r="B91" s="31"/>
      <c r="C91" s="31"/>
      <c r="D91" s="12">
        <v>2021</v>
      </c>
      <c r="E91" s="13">
        <f t="shared" si="23"/>
        <v>143799391.02000001</v>
      </c>
      <c r="F91" s="13">
        <f t="shared" si="24"/>
        <v>115262405.98</v>
      </c>
      <c r="G91" s="13">
        <f t="shared" si="24"/>
        <v>27561194.02</v>
      </c>
      <c r="H91" s="13">
        <v>0</v>
      </c>
      <c r="I91" s="13">
        <f>I46+I73</f>
        <v>975791.02</v>
      </c>
      <c r="J91" s="18"/>
      <c r="K91" s="1"/>
    </row>
    <row r="92" spans="1:11" s="17" customFormat="1" ht="26.1" customHeight="1" x14ac:dyDescent="0.3">
      <c r="A92" s="31"/>
      <c r="B92" s="31"/>
      <c r="C92" s="31"/>
      <c r="D92" s="12">
        <v>2022</v>
      </c>
      <c r="E92" s="13">
        <f t="shared" si="23"/>
        <v>40732600</v>
      </c>
      <c r="F92" s="13">
        <f t="shared" si="24"/>
        <v>31741337.629999999</v>
      </c>
      <c r="G92" s="13">
        <f t="shared" si="24"/>
        <v>8092062.3700000001</v>
      </c>
      <c r="H92" s="13">
        <v>0</v>
      </c>
      <c r="I92" s="13">
        <f>I47+I74</f>
        <v>899200</v>
      </c>
      <c r="J92" s="18"/>
      <c r="K92" s="1"/>
    </row>
    <row r="93" spans="1:11" s="17" customFormat="1" ht="26.1" customHeight="1" x14ac:dyDescent="0.3">
      <c r="A93" s="31"/>
      <c r="B93" s="31"/>
      <c r="C93" s="31"/>
      <c r="D93" s="12">
        <v>2023</v>
      </c>
      <c r="E93" s="13">
        <f>F93+G93+H93+I93</f>
        <v>151425057.96000001</v>
      </c>
      <c r="F93" s="13">
        <f>F48+F75+F84</f>
        <v>125843662.14</v>
      </c>
      <c r="G93" s="13">
        <f>G48+G75+G84</f>
        <v>8958637.8599999994</v>
      </c>
      <c r="H93" s="13">
        <f t="shared" ref="H93" si="25">H48+H75+H84</f>
        <v>0</v>
      </c>
      <c r="I93" s="13">
        <f>I48+I75+I84</f>
        <v>16622757.960000001</v>
      </c>
      <c r="J93" s="18"/>
      <c r="K93" s="1"/>
    </row>
    <row r="94" spans="1:11" s="17" customFormat="1" ht="26.1" customHeight="1" x14ac:dyDescent="0.3">
      <c r="A94" s="31"/>
      <c r="B94" s="31"/>
      <c r="C94" s="31"/>
      <c r="D94" s="12">
        <v>2024</v>
      </c>
      <c r="E94" s="13">
        <f t="shared" si="23"/>
        <v>1000000</v>
      </c>
      <c r="F94" s="13">
        <f t="shared" ref="F94:H94" si="26">F49+F76+F85</f>
        <v>0</v>
      </c>
      <c r="G94" s="13">
        <f t="shared" si="26"/>
        <v>0</v>
      </c>
      <c r="H94" s="13">
        <f t="shared" si="26"/>
        <v>0</v>
      </c>
      <c r="I94" s="13">
        <f>I49+I76+I85</f>
        <v>1000000</v>
      </c>
      <c r="J94" s="18"/>
      <c r="K94" s="1"/>
    </row>
    <row r="95" spans="1:11" s="17" customFormat="1" ht="26.1" customHeight="1" x14ac:dyDescent="0.3">
      <c r="A95" s="32"/>
      <c r="B95" s="32"/>
      <c r="C95" s="32"/>
      <c r="D95" s="12">
        <v>2025</v>
      </c>
      <c r="E95" s="13">
        <f t="shared" si="23"/>
        <v>1000000</v>
      </c>
      <c r="F95" s="13">
        <f t="shared" ref="F95:H95" si="27">F77+F50+F86</f>
        <v>0</v>
      </c>
      <c r="G95" s="13">
        <f t="shared" si="27"/>
        <v>0</v>
      </c>
      <c r="H95" s="13">
        <f t="shared" si="27"/>
        <v>0</v>
      </c>
      <c r="I95" s="13">
        <f>I77+I50+I86</f>
        <v>1000000</v>
      </c>
      <c r="J95" s="18"/>
      <c r="K95" s="1"/>
    </row>
    <row r="96" spans="1:11" s="17" customFormat="1" ht="26.1" customHeight="1" x14ac:dyDescent="0.3">
      <c r="A96" s="31" t="s">
        <v>36</v>
      </c>
      <c r="B96" s="31"/>
      <c r="C96" s="31"/>
      <c r="D96" s="12" t="s">
        <v>14</v>
      </c>
      <c r="E96" s="13">
        <f>F96+G96+H96+I96</f>
        <v>530267693.5</v>
      </c>
      <c r="F96" s="13">
        <f>SUM(F97:F104)</f>
        <v>418566293.48000002</v>
      </c>
      <c r="G96" s="13">
        <f t="shared" ref="G96:H96" si="28">SUM(G97:G104)</f>
        <v>83105346.760000005</v>
      </c>
      <c r="H96" s="13">
        <f t="shared" si="28"/>
        <v>0</v>
      </c>
      <c r="I96" s="13">
        <f>SUM(I97:I104)</f>
        <v>28596053.260000002</v>
      </c>
      <c r="J96" s="18"/>
      <c r="K96" s="1"/>
    </row>
    <row r="97" spans="1:11" s="17" customFormat="1" ht="26.1" customHeight="1" x14ac:dyDescent="0.3">
      <c r="A97" s="31"/>
      <c r="B97" s="31"/>
      <c r="C97" s="31"/>
      <c r="D97" s="12">
        <v>2018</v>
      </c>
      <c r="E97" s="13">
        <f t="shared" ref="E97:E102" si="29">F97+G97+H97+I97</f>
        <v>43902538.939999998</v>
      </c>
      <c r="F97" s="13">
        <f t="shared" ref="F97:G99" si="30">F38+F88</f>
        <v>30542921.75</v>
      </c>
      <c r="G97" s="13">
        <f t="shared" si="30"/>
        <v>12023605.469999999</v>
      </c>
      <c r="H97" s="13">
        <v>0</v>
      </c>
      <c r="I97" s="13">
        <f>I38+I88</f>
        <v>1336011.72</v>
      </c>
      <c r="J97" s="18"/>
      <c r="K97" s="1"/>
    </row>
    <row r="98" spans="1:11" s="17" customFormat="1" ht="26.1" customHeight="1" x14ac:dyDescent="0.3">
      <c r="A98" s="31"/>
      <c r="B98" s="31"/>
      <c r="C98" s="31"/>
      <c r="D98" s="12">
        <v>2019</v>
      </c>
      <c r="E98" s="13">
        <f t="shared" si="29"/>
        <v>61660494.159999996</v>
      </c>
      <c r="F98" s="13">
        <f t="shared" si="30"/>
        <v>46514564.75</v>
      </c>
      <c r="G98" s="13">
        <f t="shared" si="30"/>
        <v>10194383.220000001</v>
      </c>
      <c r="H98" s="13">
        <v>0</v>
      </c>
      <c r="I98" s="13">
        <f>I39+I89</f>
        <v>4951546.1900000004</v>
      </c>
      <c r="J98" s="18"/>
      <c r="K98" s="1"/>
    </row>
    <row r="99" spans="1:11" s="17" customFormat="1" ht="26.1" customHeight="1" x14ac:dyDescent="0.3">
      <c r="A99" s="31"/>
      <c r="B99" s="31"/>
      <c r="C99" s="31"/>
      <c r="D99" s="12">
        <v>2020</v>
      </c>
      <c r="E99" s="13">
        <f t="shared" si="29"/>
        <v>86747611.420000017</v>
      </c>
      <c r="F99" s="13">
        <f t="shared" si="30"/>
        <v>68661401.230000004</v>
      </c>
      <c r="G99" s="13">
        <f t="shared" si="30"/>
        <v>16275463.82</v>
      </c>
      <c r="H99" s="13">
        <v>0</v>
      </c>
      <c r="I99" s="13">
        <f>I40+I90</f>
        <v>1810746.37</v>
      </c>
      <c r="J99" s="18"/>
      <c r="K99" s="1"/>
    </row>
    <row r="100" spans="1:11" s="17" customFormat="1" ht="26.1" customHeight="1" x14ac:dyDescent="0.3">
      <c r="A100" s="31"/>
      <c r="B100" s="31"/>
      <c r="C100" s="31"/>
      <c r="D100" s="12">
        <v>2021</v>
      </c>
      <c r="E100" s="13">
        <f t="shared" si="29"/>
        <v>143799391.02000001</v>
      </c>
      <c r="F100" s="13">
        <f>F91</f>
        <v>115262405.98</v>
      </c>
      <c r="G100" s="13">
        <f t="shared" ref="G100:I100" si="31">G91</f>
        <v>27561194.02</v>
      </c>
      <c r="H100" s="13">
        <v>0</v>
      </c>
      <c r="I100" s="13">
        <f t="shared" si="31"/>
        <v>975791.02</v>
      </c>
      <c r="J100" s="18"/>
      <c r="K100" s="1"/>
    </row>
    <row r="101" spans="1:11" s="17" customFormat="1" ht="26.1" customHeight="1" x14ac:dyDescent="0.3">
      <c r="A101" s="31"/>
      <c r="B101" s="31"/>
      <c r="C101" s="31"/>
      <c r="D101" s="12">
        <v>2022</v>
      </c>
      <c r="E101" s="13">
        <f t="shared" si="29"/>
        <v>40732600</v>
      </c>
      <c r="F101" s="13">
        <f>F92</f>
        <v>31741337.629999999</v>
      </c>
      <c r="G101" s="13">
        <f>G92</f>
        <v>8092062.3700000001</v>
      </c>
      <c r="H101" s="13">
        <v>0</v>
      </c>
      <c r="I101" s="13">
        <f>I92</f>
        <v>899200</v>
      </c>
      <c r="J101" s="18"/>
      <c r="K101" s="1"/>
    </row>
    <row r="102" spans="1:11" s="17" customFormat="1" ht="26.1" customHeight="1" x14ac:dyDescent="0.3">
      <c r="A102" s="31"/>
      <c r="B102" s="31"/>
      <c r="C102" s="31"/>
      <c r="D102" s="12">
        <v>2023</v>
      </c>
      <c r="E102" s="13">
        <f t="shared" si="29"/>
        <v>151425057.96000001</v>
      </c>
      <c r="F102" s="13">
        <f>F93</f>
        <v>125843662.14</v>
      </c>
      <c r="G102" s="13">
        <f>G93</f>
        <v>8958637.8599999994</v>
      </c>
      <c r="H102" s="13">
        <v>0</v>
      </c>
      <c r="I102" s="13">
        <f>I93</f>
        <v>16622757.960000001</v>
      </c>
      <c r="J102" s="18"/>
      <c r="K102" s="1"/>
    </row>
    <row r="103" spans="1:11" s="17" customFormat="1" ht="26.1" customHeight="1" x14ac:dyDescent="0.3">
      <c r="A103" s="31"/>
      <c r="B103" s="31"/>
      <c r="C103" s="31"/>
      <c r="D103" s="12">
        <v>2024</v>
      </c>
      <c r="E103" s="13">
        <f>F103+G103+H103+I103</f>
        <v>1000000</v>
      </c>
      <c r="F103" s="13">
        <f>F94</f>
        <v>0</v>
      </c>
      <c r="G103" s="13">
        <f>G94</f>
        <v>0</v>
      </c>
      <c r="H103" s="13">
        <v>0</v>
      </c>
      <c r="I103" s="13">
        <f>I94</f>
        <v>1000000</v>
      </c>
      <c r="J103" s="18"/>
      <c r="K103" s="1"/>
    </row>
    <row r="104" spans="1:11" s="17" customFormat="1" ht="26.1" customHeight="1" x14ac:dyDescent="0.3">
      <c r="A104" s="32"/>
      <c r="B104" s="32"/>
      <c r="C104" s="32"/>
      <c r="D104" s="12">
        <v>2025</v>
      </c>
      <c r="E104" s="13">
        <f>F104+G104+H104+I104</f>
        <v>1000000</v>
      </c>
      <c r="F104" s="13">
        <v>0</v>
      </c>
      <c r="G104" s="13">
        <v>0</v>
      </c>
      <c r="H104" s="13">
        <v>0</v>
      </c>
      <c r="I104" s="13">
        <f>I95</f>
        <v>1000000</v>
      </c>
      <c r="J104" s="18"/>
      <c r="K104" s="1"/>
    </row>
    <row r="105" spans="1:11" s="17" customFormat="1" ht="26.1" customHeight="1" x14ac:dyDescent="0.3">
      <c r="A105" s="19">
        <v>2</v>
      </c>
      <c r="B105" s="35" t="s">
        <v>37</v>
      </c>
      <c r="C105" s="35"/>
      <c r="D105" s="35"/>
      <c r="E105" s="35"/>
      <c r="F105" s="35"/>
      <c r="G105" s="35"/>
      <c r="H105" s="35"/>
      <c r="I105" s="35"/>
      <c r="J105" s="18"/>
      <c r="K105" s="1"/>
    </row>
    <row r="106" spans="1:11" s="17" customFormat="1" ht="26.1" customHeight="1" x14ac:dyDescent="0.3">
      <c r="A106" s="33">
        <v>1</v>
      </c>
      <c r="B106" s="28" t="s">
        <v>22</v>
      </c>
      <c r="C106" s="28" t="s">
        <v>38</v>
      </c>
      <c r="D106" s="12" t="s">
        <v>14</v>
      </c>
      <c r="E106" s="13">
        <f>F106+G106+H106+I106</f>
        <v>3343766.77</v>
      </c>
      <c r="F106" s="13">
        <f>SUM(F107:F114)</f>
        <v>0</v>
      </c>
      <c r="G106" s="13">
        <f t="shared" ref="G106:I106" si="32">SUM(G107:G114)</f>
        <v>3009390.09</v>
      </c>
      <c r="H106" s="13">
        <f t="shared" si="32"/>
        <v>0</v>
      </c>
      <c r="I106" s="13">
        <f t="shared" si="32"/>
        <v>334376.68</v>
      </c>
      <c r="J106" s="18"/>
      <c r="K106" s="1"/>
    </row>
    <row r="107" spans="1:11" s="17" customFormat="1" ht="26.1" customHeight="1" x14ac:dyDescent="0.3">
      <c r="A107" s="33"/>
      <c r="B107" s="28"/>
      <c r="C107" s="29"/>
      <c r="D107" s="12">
        <v>2018</v>
      </c>
      <c r="E107" s="13">
        <f t="shared" ref="E107:E114" si="33">F107+G107+H107+I107</f>
        <v>0</v>
      </c>
      <c r="F107" s="13">
        <v>0</v>
      </c>
      <c r="G107" s="13">
        <v>0</v>
      </c>
      <c r="H107" s="13">
        <v>0</v>
      </c>
      <c r="I107" s="13">
        <v>0</v>
      </c>
      <c r="J107" s="18"/>
      <c r="K107" s="1"/>
    </row>
    <row r="108" spans="1:11" s="17" customFormat="1" ht="26.1" customHeight="1" x14ac:dyDescent="0.3">
      <c r="A108" s="33"/>
      <c r="B108" s="28"/>
      <c r="C108" s="29"/>
      <c r="D108" s="12">
        <v>2019</v>
      </c>
      <c r="E108" s="13">
        <f t="shared" si="33"/>
        <v>0</v>
      </c>
      <c r="F108" s="13">
        <v>0</v>
      </c>
      <c r="G108" s="13">
        <v>0</v>
      </c>
      <c r="H108" s="13">
        <v>0</v>
      </c>
      <c r="I108" s="13">
        <v>0</v>
      </c>
      <c r="J108" s="18"/>
      <c r="K108" s="1"/>
    </row>
    <row r="109" spans="1:11" s="17" customFormat="1" ht="26.1" customHeight="1" x14ac:dyDescent="0.3">
      <c r="A109" s="33"/>
      <c r="B109" s="28"/>
      <c r="C109" s="29"/>
      <c r="D109" s="12">
        <v>2020</v>
      </c>
      <c r="E109" s="13">
        <f t="shared" si="33"/>
        <v>0</v>
      </c>
      <c r="F109" s="13">
        <v>0</v>
      </c>
      <c r="G109" s="13">
        <v>0</v>
      </c>
      <c r="H109" s="13">
        <v>0</v>
      </c>
      <c r="I109" s="13">
        <v>0</v>
      </c>
      <c r="J109" s="18"/>
      <c r="K109" s="1"/>
    </row>
    <row r="110" spans="1:11" s="17" customFormat="1" ht="26.1" customHeight="1" x14ac:dyDescent="0.3">
      <c r="A110" s="33"/>
      <c r="B110" s="28"/>
      <c r="C110" s="29"/>
      <c r="D110" s="12">
        <v>2021</v>
      </c>
      <c r="E110" s="13">
        <f t="shared" si="33"/>
        <v>3343766.77</v>
      </c>
      <c r="F110" s="13">
        <v>0</v>
      </c>
      <c r="G110" s="13">
        <v>3009390.09</v>
      </c>
      <c r="H110" s="13">
        <v>0</v>
      </c>
      <c r="I110" s="13">
        <v>334376.68</v>
      </c>
      <c r="J110" s="18"/>
      <c r="K110" s="1"/>
    </row>
    <row r="111" spans="1:11" s="17" customFormat="1" ht="26.1" customHeight="1" x14ac:dyDescent="0.3">
      <c r="A111" s="33"/>
      <c r="B111" s="28"/>
      <c r="C111" s="29"/>
      <c r="D111" s="12">
        <v>2022</v>
      </c>
      <c r="E111" s="13">
        <f t="shared" si="33"/>
        <v>0</v>
      </c>
      <c r="F111" s="13">
        <v>0</v>
      </c>
      <c r="G111" s="13">
        <v>0</v>
      </c>
      <c r="H111" s="13">
        <v>0</v>
      </c>
      <c r="I111" s="13">
        <v>0</v>
      </c>
      <c r="J111" s="18"/>
      <c r="K111" s="1"/>
    </row>
    <row r="112" spans="1:11" s="17" customFormat="1" ht="26.1" customHeight="1" x14ac:dyDescent="0.3">
      <c r="A112" s="33"/>
      <c r="B112" s="28"/>
      <c r="C112" s="29"/>
      <c r="D112" s="12">
        <v>2023</v>
      </c>
      <c r="E112" s="13">
        <f t="shared" si="33"/>
        <v>0</v>
      </c>
      <c r="F112" s="13">
        <v>0</v>
      </c>
      <c r="G112" s="13">
        <v>0</v>
      </c>
      <c r="H112" s="13">
        <v>0</v>
      </c>
      <c r="I112" s="13">
        <v>0</v>
      </c>
      <c r="J112" s="18"/>
      <c r="K112" s="1"/>
    </row>
    <row r="113" spans="1:11" s="17" customFormat="1" ht="26.1" customHeight="1" x14ac:dyDescent="0.3">
      <c r="A113" s="33"/>
      <c r="B113" s="28"/>
      <c r="C113" s="29"/>
      <c r="D113" s="12">
        <v>2024</v>
      </c>
      <c r="E113" s="13">
        <f t="shared" si="33"/>
        <v>0</v>
      </c>
      <c r="F113" s="13">
        <v>0</v>
      </c>
      <c r="G113" s="13">
        <v>0</v>
      </c>
      <c r="H113" s="13">
        <v>0</v>
      </c>
      <c r="I113" s="13">
        <v>0</v>
      </c>
      <c r="J113" s="18"/>
      <c r="K113" s="1"/>
    </row>
    <row r="114" spans="1:11" s="17" customFormat="1" ht="26.1" customHeight="1" x14ac:dyDescent="0.3">
      <c r="A114" s="33"/>
      <c r="B114" s="28"/>
      <c r="C114" s="29"/>
      <c r="D114" s="12">
        <v>2025</v>
      </c>
      <c r="E114" s="13">
        <f t="shared" si="33"/>
        <v>0</v>
      </c>
      <c r="F114" s="13">
        <v>0</v>
      </c>
      <c r="G114" s="13">
        <v>0</v>
      </c>
      <c r="H114" s="13">
        <v>0</v>
      </c>
      <c r="I114" s="13">
        <v>0</v>
      </c>
      <c r="J114" s="18"/>
      <c r="K114" s="1"/>
    </row>
    <row r="115" spans="1:11" s="17" customFormat="1" ht="30.75" customHeight="1" x14ac:dyDescent="0.3">
      <c r="A115" s="34"/>
      <c r="B115" s="29"/>
      <c r="C115" s="30" t="s">
        <v>39</v>
      </c>
      <c r="D115" s="12" t="s">
        <v>14</v>
      </c>
      <c r="E115" s="13">
        <f>F115+G115+H115+I115</f>
        <v>91200</v>
      </c>
      <c r="F115" s="13">
        <f>SUM(F116:F123)</f>
        <v>0</v>
      </c>
      <c r="G115" s="13">
        <f t="shared" ref="G115:I115" si="34">SUM(G116:G123)</f>
        <v>82080</v>
      </c>
      <c r="H115" s="13">
        <f t="shared" si="34"/>
        <v>0</v>
      </c>
      <c r="I115" s="13">
        <f t="shared" si="34"/>
        <v>9120</v>
      </c>
      <c r="J115" s="18"/>
      <c r="K115" s="1"/>
    </row>
    <row r="116" spans="1:11" s="17" customFormat="1" ht="29.25" customHeight="1" x14ac:dyDescent="0.3">
      <c r="A116" s="34"/>
      <c r="B116" s="29"/>
      <c r="C116" s="30"/>
      <c r="D116" s="12">
        <v>2018</v>
      </c>
      <c r="E116" s="13">
        <f t="shared" ref="E116:E122" si="35">F116+G116+H116+I116</f>
        <v>0</v>
      </c>
      <c r="F116" s="13">
        <v>0</v>
      </c>
      <c r="G116" s="13">
        <v>0</v>
      </c>
      <c r="H116" s="13">
        <v>0</v>
      </c>
      <c r="I116" s="13">
        <v>0</v>
      </c>
      <c r="J116" s="18"/>
      <c r="K116" s="1"/>
    </row>
    <row r="117" spans="1:11" s="17" customFormat="1" ht="26.1" customHeight="1" x14ac:dyDescent="0.3">
      <c r="A117" s="34"/>
      <c r="B117" s="29"/>
      <c r="C117" s="30"/>
      <c r="D117" s="12">
        <v>2019</v>
      </c>
      <c r="E117" s="13">
        <f t="shared" si="35"/>
        <v>0</v>
      </c>
      <c r="F117" s="13">
        <v>0</v>
      </c>
      <c r="G117" s="13">
        <v>0</v>
      </c>
      <c r="H117" s="13">
        <v>0</v>
      </c>
      <c r="I117" s="13">
        <v>0</v>
      </c>
      <c r="J117" s="18"/>
      <c r="K117" s="1"/>
    </row>
    <row r="118" spans="1:11" s="17" customFormat="1" ht="26.1" customHeight="1" x14ac:dyDescent="0.3">
      <c r="A118" s="34"/>
      <c r="B118" s="29"/>
      <c r="C118" s="30"/>
      <c r="D118" s="12">
        <v>2020</v>
      </c>
      <c r="E118" s="13">
        <f t="shared" si="35"/>
        <v>0</v>
      </c>
      <c r="F118" s="13">
        <v>0</v>
      </c>
      <c r="G118" s="13">
        <v>0</v>
      </c>
      <c r="H118" s="13">
        <v>0</v>
      </c>
      <c r="I118" s="13">
        <v>0</v>
      </c>
      <c r="J118" s="18"/>
      <c r="K118" s="1"/>
    </row>
    <row r="119" spans="1:11" s="17" customFormat="1" ht="26.1" customHeight="1" x14ac:dyDescent="0.3">
      <c r="A119" s="34"/>
      <c r="B119" s="29"/>
      <c r="C119" s="30"/>
      <c r="D119" s="12">
        <v>2021</v>
      </c>
      <c r="E119" s="13">
        <f t="shared" si="35"/>
        <v>91200</v>
      </c>
      <c r="F119" s="13">
        <v>0</v>
      </c>
      <c r="G119" s="13">
        <v>82080</v>
      </c>
      <c r="H119" s="13">
        <v>0</v>
      </c>
      <c r="I119" s="13">
        <v>9120</v>
      </c>
      <c r="J119" s="18"/>
      <c r="K119" s="1"/>
    </row>
    <row r="120" spans="1:11" s="17" customFormat="1" ht="26.1" customHeight="1" x14ac:dyDescent="0.3">
      <c r="A120" s="34"/>
      <c r="B120" s="29"/>
      <c r="C120" s="30"/>
      <c r="D120" s="12">
        <v>2022</v>
      </c>
      <c r="E120" s="13">
        <f t="shared" si="35"/>
        <v>0</v>
      </c>
      <c r="F120" s="13">
        <v>0</v>
      </c>
      <c r="G120" s="13">
        <v>0</v>
      </c>
      <c r="H120" s="13">
        <v>0</v>
      </c>
      <c r="I120" s="13">
        <v>0</v>
      </c>
      <c r="J120" s="18"/>
      <c r="K120" s="1"/>
    </row>
    <row r="121" spans="1:11" s="17" customFormat="1" ht="26.1" customHeight="1" x14ac:dyDescent="0.3">
      <c r="A121" s="34"/>
      <c r="B121" s="29"/>
      <c r="C121" s="30"/>
      <c r="D121" s="12">
        <v>2023</v>
      </c>
      <c r="E121" s="13">
        <f t="shared" si="35"/>
        <v>0</v>
      </c>
      <c r="F121" s="13">
        <v>0</v>
      </c>
      <c r="G121" s="13">
        <v>0</v>
      </c>
      <c r="H121" s="13">
        <v>0</v>
      </c>
      <c r="I121" s="13">
        <v>0</v>
      </c>
      <c r="J121" s="18"/>
      <c r="K121" s="1"/>
    </row>
    <row r="122" spans="1:11" s="17" customFormat="1" ht="26.1" customHeight="1" x14ac:dyDescent="0.3">
      <c r="A122" s="34"/>
      <c r="B122" s="29"/>
      <c r="C122" s="30"/>
      <c r="D122" s="12">
        <v>2024</v>
      </c>
      <c r="E122" s="13">
        <f t="shared" si="35"/>
        <v>0</v>
      </c>
      <c r="F122" s="13">
        <v>0</v>
      </c>
      <c r="G122" s="13">
        <v>0</v>
      </c>
      <c r="H122" s="13">
        <v>0</v>
      </c>
      <c r="I122" s="13">
        <v>0</v>
      </c>
      <c r="J122" s="18"/>
      <c r="K122" s="1"/>
    </row>
    <row r="123" spans="1:11" s="17" customFormat="1" ht="26.1" customHeight="1" x14ac:dyDescent="0.3">
      <c r="A123" s="34"/>
      <c r="B123" s="29"/>
      <c r="C123" s="29"/>
      <c r="D123" s="12">
        <v>2025</v>
      </c>
      <c r="E123" s="13">
        <f>F123+G123+H123+I123</f>
        <v>0</v>
      </c>
      <c r="F123" s="13">
        <v>0</v>
      </c>
      <c r="G123" s="13">
        <v>0</v>
      </c>
      <c r="H123" s="13">
        <v>0</v>
      </c>
      <c r="I123" s="13">
        <v>0</v>
      </c>
      <c r="J123" s="18"/>
      <c r="K123" s="1"/>
    </row>
    <row r="124" spans="1:11" s="17" customFormat="1" ht="26.1" customHeight="1" x14ac:dyDescent="0.3">
      <c r="A124" s="34"/>
      <c r="B124" s="29"/>
      <c r="C124" s="28" t="s">
        <v>46</v>
      </c>
      <c r="D124" s="12" t="s">
        <v>14</v>
      </c>
      <c r="E124" s="13">
        <f t="shared" ref="E124:E132" si="36">F124+G124+H124+I124</f>
        <v>10335287.59</v>
      </c>
      <c r="F124" s="13">
        <f>F125+F126+F127+F128+F129+F130+F131+F132</f>
        <v>0</v>
      </c>
      <c r="G124" s="13">
        <f t="shared" ref="G124:I124" si="37">G125+G126+G127+G128+G129+G130+G131+G132</f>
        <v>9198405.7400000002</v>
      </c>
      <c r="H124" s="13">
        <f t="shared" si="37"/>
        <v>0</v>
      </c>
      <c r="I124" s="13">
        <f t="shared" si="37"/>
        <v>1136881.8500000001</v>
      </c>
      <c r="J124" s="18"/>
      <c r="K124" s="1"/>
    </row>
    <row r="125" spans="1:11" s="17" customFormat="1" ht="26.1" customHeight="1" x14ac:dyDescent="0.3">
      <c r="A125" s="34"/>
      <c r="B125" s="29"/>
      <c r="C125" s="28"/>
      <c r="D125" s="12">
        <v>2018</v>
      </c>
      <c r="E125" s="13">
        <f t="shared" si="36"/>
        <v>0</v>
      </c>
      <c r="F125" s="13">
        <v>0</v>
      </c>
      <c r="G125" s="13">
        <v>0</v>
      </c>
      <c r="H125" s="13">
        <v>0</v>
      </c>
      <c r="I125" s="13">
        <v>0</v>
      </c>
      <c r="J125" s="18"/>
      <c r="K125" s="1"/>
    </row>
    <row r="126" spans="1:11" s="17" customFormat="1" ht="26.1" customHeight="1" x14ac:dyDescent="0.3">
      <c r="A126" s="34"/>
      <c r="B126" s="29"/>
      <c r="C126" s="28"/>
      <c r="D126" s="12">
        <v>2019</v>
      </c>
      <c r="E126" s="13">
        <f t="shared" si="36"/>
        <v>0</v>
      </c>
      <c r="F126" s="13">
        <v>0</v>
      </c>
      <c r="G126" s="13">
        <v>0</v>
      </c>
      <c r="H126" s="13">
        <v>0</v>
      </c>
      <c r="I126" s="13">
        <v>0</v>
      </c>
      <c r="J126" s="18"/>
      <c r="K126" s="1"/>
    </row>
    <row r="127" spans="1:11" s="17" customFormat="1" ht="26.1" customHeight="1" x14ac:dyDescent="0.3">
      <c r="A127" s="34"/>
      <c r="B127" s="29"/>
      <c r="C127" s="28"/>
      <c r="D127" s="12">
        <v>2020</v>
      </c>
      <c r="E127" s="13">
        <f t="shared" si="36"/>
        <v>0</v>
      </c>
      <c r="F127" s="13">
        <v>0</v>
      </c>
      <c r="G127" s="13">
        <v>0</v>
      </c>
      <c r="H127" s="13">
        <v>0</v>
      </c>
      <c r="I127" s="13">
        <v>0</v>
      </c>
      <c r="J127" s="18"/>
      <c r="K127" s="1"/>
    </row>
    <row r="128" spans="1:11" s="17" customFormat="1" ht="26.1" customHeight="1" x14ac:dyDescent="0.3">
      <c r="A128" s="34"/>
      <c r="B128" s="29"/>
      <c r="C128" s="28"/>
      <c r="D128" s="12">
        <v>2021</v>
      </c>
      <c r="E128" s="13">
        <f t="shared" si="36"/>
        <v>0</v>
      </c>
      <c r="F128" s="13">
        <v>0</v>
      </c>
      <c r="G128" s="13">
        <v>0</v>
      </c>
      <c r="H128" s="13">
        <v>0</v>
      </c>
      <c r="I128" s="13">
        <v>0</v>
      </c>
      <c r="J128" s="18"/>
      <c r="K128" s="1"/>
    </row>
    <row r="129" spans="1:11" s="17" customFormat="1" ht="26.1" customHeight="1" x14ac:dyDescent="0.3">
      <c r="A129" s="34"/>
      <c r="B129" s="29"/>
      <c r="C129" s="28"/>
      <c r="D129" s="12">
        <v>2022</v>
      </c>
      <c r="E129" s="13">
        <f t="shared" si="36"/>
        <v>0</v>
      </c>
      <c r="F129" s="13">
        <v>0</v>
      </c>
      <c r="G129" s="13">
        <v>0</v>
      </c>
      <c r="H129" s="13">
        <v>0</v>
      </c>
      <c r="I129" s="13">
        <v>0</v>
      </c>
      <c r="J129" s="18"/>
      <c r="K129" s="1"/>
    </row>
    <row r="130" spans="1:11" s="17" customFormat="1" ht="26.1" customHeight="1" x14ac:dyDescent="0.3">
      <c r="A130" s="34"/>
      <c r="B130" s="29"/>
      <c r="C130" s="28"/>
      <c r="D130" s="12">
        <v>2023</v>
      </c>
      <c r="E130" s="13">
        <f t="shared" si="36"/>
        <v>10335287.59</v>
      </c>
      <c r="F130" s="13">
        <v>0</v>
      </c>
      <c r="G130" s="13">
        <v>9198405.7400000002</v>
      </c>
      <c r="H130" s="13">
        <v>0</v>
      </c>
      <c r="I130" s="13">
        <v>1136881.8500000001</v>
      </c>
      <c r="J130" s="18"/>
      <c r="K130" s="1"/>
    </row>
    <row r="131" spans="1:11" s="17" customFormat="1" ht="26.1" customHeight="1" x14ac:dyDescent="0.3">
      <c r="A131" s="34"/>
      <c r="B131" s="29"/>
      <c r="C131" s="28"/>
      <c r="D131" s="12">
        <v>2024</v>
      </c>
      <c r="E131" s="13">
        <f>F131+G131+H131+I131</f>
        <v>0</v>
      </c>
      <c r="F131" s="13">
        <v>0</v>
      </c>
      <c r="G131" s="13">
        <v>0</v>
      </c>
      <c r="H131" s="13">
        <v>0</v>
      </c>
      <c r="I131" s="13">
        <v>0</v>
      </c>
      <c r="J131" s="18"/>
      <c r="K131" s="1"/>
    </row>
    <row r="132" spans="1:11" s="17" customFormat="1" ht="26.1" customHeight="1" x14ac:dyDescent="0.3">
      <c r="A132" s="34"/>
      <c r="B132" s="29"/>
      <c r="C132" s="28"/>
      <c r="D132" s="12">
        <v>2025</v>
      </c>
      <c r="E132" s="13">
        <f t="shared" si="36"/>
        <v>0</v>
      </c>
      <c r="F132" s="13">
        <v>0</v>
      </c>
      <c r="G132" s="13">
        <v>0</v>
      </c>
      <c r="H132" s="13">
        <v>0</v>
      </c>
      <c r="I132" s="13">
        <v>0</v>
      </c>
      <c r="J132" s="18"/>
      <c r="K132" s="1"/>
    </row>
    <row r="133" spans="1:11" s="17" customFormat="1" ht="26.1" customHeight="1" x14ac:dyDescent="0.3">
      <c r="A133" s="31" t="s">
        <v>40</v>
      </c>
      <c r="B133" s="31"/>
      <c r="C133" s="31"/>
      <c r="D133" s="12" t="s">
        <v>14</v>
      </c>
      <c r="E133" s="13">
        <f>F133+G133+H133+I133</f>
        <v>13770254.359999999</v>
      </c>
      <c r="F133" s="13">
        <f>SUM(F134:F141)</f>
        <v>0</v>
      </c>
      <c r="G133" s="13">
        <f t="shared" ref="G133:I133" si="38">SUM(G134:G141)</f>
        <v>12289875.83</v>
      </c>
      <c r="H133" s="13">
        <f>SUM(H134:H141)</f>
        <v>0</v>
      </c>
      <c r="I133" s="13">
        <f t="shared" si="38"/>
        <v>1480378.53</v>
      </c>
      <c r="J133" s="18"/>
      <c r="K133" s="1"/>
    </row>
    <row r="134" spans="1:11" s="17" customFormat="1" ht="26.1" customHeight="1" x14ac:dyDescent="0.3">
      <c r="A134" s="31"/>
      <c r="B134" s="31"/>
      <c r="C134" s="31"/>
      <c r="D134" s="12">
        <v>2018</v>
      </c>
      <c r="E134" s="13">
        <f t="shared" ref="E134:E140" si="39">F134+G134+H134+I134</f>
        <v>0</v>
      </c>
      <c r="F134" s="13">
        <f>F107</f>
        <v>0</v>
      </c>
      <c r="G134" s="13">
        <f>G107</f>
        <v>0</v>
      </c>
      <c r="H134" s="13">
        <v>0</v>
      </c>
      <c r="I134" s="13">
        <f>I107</f>
        <v>0</v>
      </c>
      <c r="J134" s="18"/>
      <c r="K134" s="1"/>
    </row>
    <row r="135" spans="1:11" s="17" customFormat="1" ht="26.1" customHeight="1" x14ac:dyDescent="0.3">
      <c r="A135" s="31"/>
      <c r="B135" s="31"/>
      <c r="C135" s="31"/>
      <c r="D135" s="12">
        <v>2019</v>
      </c>
      <c r="E135" s="13">
        <f t="shared" si="39"/>
        <v>0</v>
      </c>
      <c r="F135" s="13">
        <v>0</v>
      </c>
      <c r="G135" s="13">
        <v>0</v>
      </c>
      <c r="H135" s="13">
        <v>0</v>
      </c>
      <c r="I135" s="13">
        <v>0</v>
      </c>
      <c r="J135" s="18"/>
      <c r="K135" s="1"/>
    </row>
    <row r="136" spans="1:11" s="17" customFormat="1" ht="26.1" customHeight="1" x14ac:dyDescent="0.3">
      <c r="A136" s="31"/>
      <c r="B136" s="31"/>
      <c r="C136" s="31"/>
      <c r="D136" s="12">
        <v>2020</v>
      </c>
      <c r="E136" s="13">
        <f t="shared" si="39"/>
        <v>0</v>
      </c>
      <c r="F136" s="13">
        <v>0</v>
      </c>
      <c r="G136" s="13">
        <v>0</v>
      </c>
      <c r="H136" s="13">
        <v>0</v>
      </c>
      <c r="I136" s="13">
        <v>0</v>
      </c>
      <c r="J136" s="18"/>
      <c r="K136" s="1"/>
    </row>
    <row r="137" spans="1:11" s="17" customFormat="1" ht="26.1" customHeight="1" x14ac:dyDescent="0.3">
      <c r="A137" s="31"/>
      <c r="B137" s="31"/>
      <c r="C137" s="31"/>
      <c r="D137" s="12">
        <v>2021</v>
      </c>
      <c r="E137" s="13">
        <f t="shared" si="39"/>
        <v>3434966.77</v>
      </c>
      <c r="F137" s="13">
        <f>F110</f>
        <v>0</v>
      </c>
      <c r="G137" s="13">
        <f>G110+G119</f>
        <v>3091470.09</v>
      </c>
      <c r="H137" s="13">
        <v>0</v>
      </c>
      <c r="I137" s="13">
        <f>I110+I119</f>
        <v>343496.68</v>
      </c>
      <c r="J137" s="18"/>
      <c r="K137" s="1"/>
    </row>
    <row r="138" spans="1:11" s="17" customFormat="1" ht="26.1" customHeight="1" x14ac:dyDescent="0.3">
      <c r="A138" s="31"/>
      <c r="B138" s="31"/>
      <c r="C138" s="31"/>
      <c r="D138" s="12">
        <v>2022</v>
      </c>
      <c r="E138" s="13">
        <f t="shared" si="39"/>
        <v>0</v>
      </c>
      <c r="F138" s="13">
        <v>0</v>
      </c>
      <c r="G138" s="13">
        <v>0</v>
      </c>
      <c r="H138" s="13">
        <v>0</v>
      </c>
      <c r="I138" s="13">
        <v>0</v>
      </c>
      <c r="J138" s="18"/>
      <c r="K138" s="1"/>
    </row>
    <row r="139" spans="1:11" s="17" customFormat="1" ht="26.1" customHeight="1" x14ac:dyDescent="0.3">
      <c r="A139" s="31"/>
      <c r="B139" s="31"/>
      <c r="C139" s="31"/>
      <c r="D139" s="12">
        <v>2023</v>
      </c>
      <c r="E139" s="13">
        <f t="shared" si="39"/>
        <v>10335287.59</v>
      </c>
      <c r="F139" s="13">
        <v>0</v>
      </c>
      <c r="G139" s="13">
        <f>G112+G121+G130</f>
        <v>9198405.7400000002</v>
      </c>
      <c r="H139" s="13">
        <f t="shared" ref="H139:I139" si="40">H112+H121+H130</f>
        <v>0</v>
      </c>
      <c r="I139" s="13">
        <f t="shared" si="40"/>
        <v>1136881.8500000001</v>
      </c>
      <c r="J139" s="18"/>
      <c r="K139" s="1"/>
    </row>
    <row r="140" spans="1:11" s="17" customFormat="1" ht="26.1" customHeight="1" x14ac:dyDescent="0.3">
      <c r="A140" s="31"/>
      <c r="B140" s="31"/>
      <c r="C140" s="31"/>
      <c r="D140" s="12">
        <v>2024</v>
      </c>
      <c r="E140" s="13">
        <f t="shared" si="39"/>
        <v>0</v>
      </c>
      <c r="F140" s="13">
        <v>0</v>
      </c>
      <c r="G140" s="13">
        <v>0</v>
      </c>
      <c r="H140" s="13">
        <v>0</v>
      </c>
      <c r="I140" s="13">
        <v>0</v>
      </c>
      <c r="J140" s="18"/>
      <c r="K140" s="1"/>
    </row>
    <row r="141" spans="1:11" s="17" customFormat="1" ht="26.1" customHeight="1" x14ac:dyDescent="0.3">
      <c r="A141" s="32"/>
      <c r="B141" s="32"/>
      <c r="C141" s="32"/>
      <c r="D141" s="12">
        <v>2025</v>
      </c>
      <c r="E141" s="13">
        <f>F141+G141+H141+I141</f>
        <v>0</v>
      </c>
      <c r="F141" s="13">
        <v>0</v>
      </c>
      <c r="G141" s="13">
        <v>0</v>
      </c>
      <c r="H141" s="13">
        <v>0</v>
      </c>
      <c r="I141" s="13">
        <v>0</v>
      </c>
      <c r="J141" s="18"/>
      <c r="K141" s="1"/>
    </row>
    <row r="142" spans="1:11" s="17" customFormat="1" ht="26.1" customHeight="1" x14ac:dyDescent="0.3">
      <c r="A142" s="31" t="s">
        <v>1</v>
      </c>
      <c r="B142" s="48"/>
      <c r="C142" s="48"/>
      <c r="D142" s="12" t="s">
        <v>14</v>
      </c>
      <c r="E142" s="13">
        <f>F142+G142+H142+I142</f>
        <v>544037947.86000001</v>
      </c>
      <c r="F142" s="13">
        <f>SUM(F143:F150)</f>
        <v>418566293.48000002</v>
      </c>
      <c r="G142" s="13">
        <f t="shared" ref="G142:H142" si="41">SUM(G143:G150)</f>
        <v>95395222.590000004</v>
      </c>
      <c r="H142" s="13">
        <f t="shared" si="41"/>
        <v>0</v>
      </c>
      <c r="I142" s="13">
        <f>SUM(I143:I150)</f>
        <v>30076431.790000003</v>
      </c>
      <c r="J142" s="18"/>
      <c r="K142" s="20"/>
    </row>
    <row r="143" spans="1:11" s="17" customFormat="1" ht="26.1" customHeight="1" x14ac:dyDescent="0.3">
      <c r="A143" s="48"/>
      <c r="B143" s="48"/>
      <c r="C143" s="48"/>
      <c r="D143" s="12">
        <v>2018</v>
      </c>
      <c r="E143" s="13">
        <f t="shared" ref="E143:E150" si="42">F143+G143+H143+I143</f>
        <v>43902538.939999998</v>
      </c>
      <c r="F143" s="13">
        <f t="shared" ref="F143:F149" si="43">F97+F134</f>
        <v>30542921.75</v>
      </c>
      <c r="G143" s="13">
        <f t="shared" ref="G143:I143" si="44">G97+G134</f>
        <v>12023605.469999999</v>
      </c>
      <c r="H143" s="13">
        <v>0</v>
      </c>
      <c r="I143" s="13">
        <f t="shared" si="44"/>
        <v>1336011.72</v>
      </c>
      <c r="J143" s="18"/>
      <c r="K143" s="20"/>
    </row>
    <row r="144" spans="1:11" s="17" customFormat="1" ht="26.1" customHeight="1" x14ac:dyDescent="0.3">
      <c r="A144" s="48"/>
      <c r="B144" s="48"/>
      <c r="C144" s="48"/>
      <c r="D144" s="12">
        <v>2019</v>
      </c>
      <c r="E144" s="13">
        <f t="shared" si="42"/>
        <v>61660494.159999996</v>
      </c>
      <c r="F144" s="13">
        <f t="shared" si="43"/>
        <v>46514564.75</v>
      </c>
      <c r="G144" s="13">
        <f t="shared" ref="G144:G149" si="45">G98+G135</f>
        <v>10194383.220000001</v>
      </c>
      <c r="H144" s="13">
        <v>0</v>
      </c>
      <c r="I144" s="13">
        <f t="shared" ref="I144:I149" si="46">I98+I135</f>
        <v>4951546.1900000004</v>
      </c>
      <c r="J144" s="18"/>
      <c r="K144" s="20"/>
    </row>
    <row r="145" spans="1:11" s="17" customFormat="1" ht="26.1" customHeight="1" x14ac:dyDescent="0.3">
      <c r="A145" s="48"/>
      <c r="B145" s="48"/>
      <c r="C145" s="48"/>
      <c r="D145" s="12">
        <v>2020</v>
      </c>
      <c r="E145" s="13">
        <f t="shared" si="42"/>
        <v>86747611.420000017</v>
      </c>
      <c r="F145" s="13">
        <f t="shared" si="43"/>
        <v>68661401.230000004</v>
      </c>
      <c r="G145" s="13">
        <f t="shared" si="45"/>
        <v>16275463.82</v>
      </c>
      <c r="H145" s="13">
        <v>0</v>
      </c>
      <c r="I145" s="13">
        <f t="shared" si="46"/>
        <v>1810746.37</v>
      </c>
      <c r="J145" s="18"/>
      <c r="K145" s="20"/>
    </row>
    <row r="146" spans="1:11" s="17" customFormat="1" ht="26.1" customHeight="1" x14ac:dyDescent="0.3">
      <c r="A146" s="48"/>
      <c r="B146" s="48"/>
      <c r="C146" s="48"/>
      <c r="D146" s="12">
        <v>2021</v>
      </c>
      <c r="E146" s="13">
        <f t="shared" si="42"/>
        <v>147234357.78999999</v>
      </c>
      <c r="F146" s="13">
        <f t="shared" si="43"/>
        <v>115262405.98</v>
      </c>
      <c r="G146" s="13">
        <f t="shared" si="45"/>
        <v>30652664.109999999</v>
      </c>
      <c r="H146" s="13">
        <v>0</v>
      </c>
      <c r="I146" s="13">
        <f t="shared" si="46"/>
        <v>1319287.7</v>
      </c>
      <c r="J146" s="18"/>
      <c r="K146" s="20"/>
    </row>
    <row r="147" spans="1:11" s="17" customFormat="1" ht="26.1" customHeight="1" x14ac:dyDescent="0.3">
      <c r="A147" s="48"/>
      <c r="B147" s="48"/>
      <c r="C147" s="48"/>
      <c r="D147" s="12">
        <v>2022</v>
      </c>
      <c r="E147" s="13">
        <f t="shared" si="42"/>
        <v>40732600</v>
      </c>
      <c r="F147" s="13">
        <f t="shared" si="43"/>
        <v>31741337.629999999</v>
      </c>
      <c r="G147" s="13">
        <f t="shared" si="45"/>
        <v>8092062.3700000001</v>
      </c>
      <c r="H147" s="13">
        <v>0</v>
      </c>
      <c r="I147" s="13">
        <f t="shared" si="46"/>
        <v>899200</v>
      </c>
      <c r="J147" s="18"/>
      <c r="K147" s="20"/>
    </row>
    <row r="148" spans="1:11" s="17" customFormat="1" ht="26.1" customHeight="1" x14ac:dyDescent="0.3">
      <c r="A148" s="48"/>
      <c r="B148" s="48"/>
      <c r="C148" s="48"/>
      <c r="D148" s="12">
        <v>2023</v>
      </c>
      <c r="E148" s="13">
        <f t="shared" si="42"/>
        <v>161760345.55000001</v>
      </c>
      <c r="F148" s="13">
        <f t="shared" si="43"/>
        <v>125843662.14</v>
      </c>
      <c r="G148" s="13">
        <f t="shared" si="45"/>
        <v>18157043.600000001</v>
      </c>
      <c r="H148" s="13">
        <v>0</v>
      </c>
      <c r="I148" s="13">
        <f t="shared" si="46"/>
        <v>17759639.810000002</v>
      </c>
      <c r="J148" s="18"/>
      <c r="K148" s="20"/>
    </row>
    <row r="149" spans="1:11" s="17" customFormat="1" ht="26.1" customHeight="1" x14ac:dyDescent="0.3">
      <c r="A149" s="48"/>
      <c r="B149" s="48"/>
      <c r="C149" s="48"/>
      <c r="D149" s="12">
        <v>2024</v>
      </c>
      <c r="E149" s="13">
        <f t="shared" si="42"/>
        <v>1000000</v>
      </c>
      <c r="F149" s="13">
        <f t="shared" si="43"/>
        <v>0</v>
      </c>
      <c r="G149" s="13">
        <f t="shared" si="45"/>
        <v>0</v>
      </c>
      <c r="H149" s="13">
        <v>0</v>
      </c>
      <c r="I149" s="13">
        <f t="shared" si="46"/>
        <v>1000000</v>
      </c>
      <c r="J149" s="18"/>
      <c r="K149" s="20"/>
    </row>
    <row r="150" spans="1:11" s="17" customFormat="1" ht="26.1" customHeight="1" x14ac:dyDescent="0.3">
      <c r="A150" s="48"/>
      <c r="B150" s="48"/>
      <c r="C150" s="48"/>
      <c r="D150" s="12">
        <v>2025</v>
      </c>
      <c r="E150" s="13">
        <f t="shared" si="42"/>
        <v>1000000</v>
      </c>
      <c r="F150" s="13">
        <v>0</v>
      </c>
      <c r="G150" s="13">
        <v>0</v>
      </c>
      <c r="H150" s="13">
        <v>0</v>
      </c>
      <c r="I150" s="13">
        <f>I141+I104</f>
        <v>1000000</v>
      </c>
      <c r="J150" s="18"/>
      <c r="K150" s="20" t="s">
        <v>11</v>
      </c>
    </row>
    <row r="151" spans="1:11" s="17" customFormat="1" ht="33.75" customHeight="1" x14ac:dyDescent="0.3">
      <c r="A151" s="21"/>
      <c r="B151" s="21"/>
      <c r="C151" s="21"/>
      <c r="D151" s="22"/>
      <c r="E151" s="23"/>
      <c r="F151" s="23"/>
      <c r="G151" s="23"/>
      <c r="H151" s="23"/>
      <c r="I151" s="23"/>
      <c r="J151" s="18"/>
      <c r="K151" s="20"/>
    </row>
    <row r="152" spans="1:11" ht="26.25" customHeight="1" x14ac:dyDescent="0.35">
      <c r="A152" s="40" t="s">
        <v>26</v>
      </c>
      <c r="B152" s="40"/>
      <c r="C152" s="40"/>
      <c r="D152" s="24"/>
      <c r="E152" s="40" t="s">
        <v>27</v>
      </c>
      <c r="F152" s="40"/>
      <c r="G152" s="25"/>
      <c r="H152" s="25"/>
      <c r="I152" s="25"/>
      <c r="J152" s="25"/>
      <c r="K152" s="26"/>
    </row>
    <row r="153" spans="1:11" ht="17.399999999999999" x14ac:dyDescent="0.3">
      <c r="A153" s="39"/>
      <c r="B153" s="39"/>
      <c r="C153" s="39"/>
      <c r="F153" s="39"/>
      <c r="G153" s="39"/>
      <c r="H153" s="27"/>
    </row>
  </sheetData>
  <mergeCells count="40">
    <mergeCell ref="I4:J4"/>
    <mergeCell ref="A14:J14"/>
    <mergeCell ref="A15:J15"/>
    <mergeCell ref="G9:J9"/>
    <mergeCell ref="F11:J11"/>
    <mergeCell ref="F12:J12"/>
    <mergeCell ref="G5:I5"/>
    <mergeCell ref="D10:J10"/>
    <mergeCell ref="A153:C153"/>
    <mergeCell ref="F153:G153"/>
    <mergeCell ref="A152:C152"/>
    <mergeCell ref="E152:F152"/>
    <mergeCell ref="D6:I6"/>
    <mergeCell ref="F7:I7"/>
    <mergeCell ref="B19:I19"/>
    <mergeCell ref="A20:A36"/>
    <mergeCell ref="B20:B36"/>
    <mergeCell ref="A37:C40"/>
    <mergeCell ref="A16:J16"/>
    <mergeCell ref="A42:A86"/>
    <mergeCell ref="B42:B86"/>
    <mergeCell ref="C78:C86"/>
    <mergeCell ref="A142:C150"/>
    <mergeCell ref="B41:I41"/>
    <mergeCell ref="C29:C32"/>
    <mergeCell ref="C33:C36"/>
    <mergeCell ref="C42:C50"/>
    <mergeCell ref="C51:C59"/>
    <mergeCell ref="C20:C28"/>
    <mergeCell ref="C60:C68"/>
    <mergeCell ref="C69:C77"/>
    <mergeCell ref="A87:C95"/>
    <mergeCell ref="B105:I105"/>
    <mergeCell ref="A96:C104"/>
    <mergeCell ref="C106:C114"/>
    <mergeCell ref="C115:C123"/>
    <mergeCell ref="A133:C141"/>
    <mergeCell ref="A106:A132"/>
    <mergeCell ref="C124:C132"/>
    <mergeCell ref="B106:B132"/>
  </mergeCells>
  <pageMargins left="0.3" right="0.11811023622047245" top="0.46" bottom="0.44" header="0.43" footer="0.37"/>
  <pageSetup paperSize="9" scale="80" orientation="landscape" r:id="rId1"/>
  <rowBreaks count="3" manualBreakCount="3">
    <brk id="32" max="10" man="1"/>
    <brk id="104" max="10" man="1"/>
    <brk id="12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2023-07-03T01:25:26Z</cp:lastPrinted>
  <dcterms:created xsi:type="dcterms:W3CDTF">2019-08-27T06:02:36Z</dcterms:created>
  <dcterms:modified xsi:type="dcterms:W3CDTF">2023-08-08T06:00:57Z</dcterms:modified>
</cp:coreProperties>
</file>