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'!$A$1:$L$100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5" i="4" l="1"/>
  <c r="J54" i="4"/>
  <c r="J57" i="4" l="1"/>
  <c r="J53" i="4" s="1"/>
  <c r="J52" i="4" l="1"/>
  <c r="J51" i="4"/>
  <c r="J50" i="4" s="1"/>
  <c r="J69" i="4"/>
  <c r="K80" i="4" l="1"/>
  <c r="L80" i="4"/>
  <c r="J81" i="4"/>
  <c r="J80" i="4"/>
  <c r="D95" i="4"/>
  <c r="D96" i="4"/>
  <c r="F94" i="4"/>
  <c r="G94" i="4"/>
  <c r="H94" i="4"/>
  <c r="I94" i="4"/>
  <c r="J94" i="4"/>
  <c r="K94" i="4"/>
  <c r="L94" i="4"/>
  <c r="E94" i="4"/>
  <c r="D93" i="4"/>
  <c r="K24" i="4"/>
  <c r="L24" i="4"/>
  <c r="J24" i="4"/>
  <c r="K52" i="4"/>
  <c r="L52" i="4"/>
  <c r="K51" i="4"/>
  <c r="L51" i="4"/>
  <c r="D72" i="4"/>
  <c r="D71" i="4"/>
  <c r="D70" i="4"/>
  <c r="J56" i="4"/>
  <c r="J79" i="4" l="1"/>
  <c r="J23" i="4"/>
  <c r="D94" i="4"/>
  <c r="F69" i="4" l="1"/>
  <c r="G69" i="4"/>
  <c r="H69" i="4"/>
  <c r="I69" i="4"/>
  <c r="K69" i="4"/>
  <c r="L69" i="4"/>
  <c r="E69" i="4"/>
  <c r="D68" i="4"/>
  <c r="D69" i="4" l="1"/>
  <c r="D90" i="4"/>
  <c r="D87" i="4"/>
  <c r="D85" i="4"/>
  <c r="D83" i="4"/>
  <c r="D78" i="4"/>
  <c r="D64" i="4"/>
  <c r="D65" i="4"/>
  <c r="D67" i="4"/>
  <c r="D63" i="4"/>
  <c r="D60" i="4"/>
  <c r="D59" i="4"/>
  <c r="D49" i="4"/>
  <c r="D45" i="4"/>
  <c r="D44" i="4"/>
  <c r="D43" i="4"/>
  <c r="D39" i="4"/>
  <c r="D36" i="4"/>
  <c r="D37" i="4"/>
  <c r="D38" i="4"/>
  <c r="D34" i="4"/>
  <c r="D32" i="4"/>
  <c r="D33" i="4"/>
  <c r="D30" i="4"/>
  <c r="I52" i="4" l="1"/>
  <c r="D61" i="4"/>
  <c r="L19" i="4" l="1"/>
  <c r="L27" i="4"/>
  <c r="L28" i="4"/>
  <c r="L29" i="4"/>
  <c r="L31" i="4"/>
  <c r="L35" i="4"/>
  <c r="L42" i="4"/>
  <c r="L47" i="4"/>
  <c r="L46" i="4" s="1"/>
  <c r="L48" i="4"/>
  <c r="L23" i="4"/>
  <c r="L18" i="4" s="1"/>
  <c r="L55" i="4"/>
  <c r="L56" i="4"/>
  <c r="L57" i="4"/>
  <c r="L53" i="4" s="1"/>
  <c r="L50" i="4" s="1"/>
  <c r="L58" i="4"/>
  <c r="L62" i="4"/>
  <c r="L66" i="4"/>
  <c r="L73" i="4"/>
  <c r="L77" i="4"/>
  <c r="L82" i="4"/>
  <c r="L84" i="4"/>
  <c r="L86" i="4"/>
  <c r="L89" i="4"/>
  <c r="L88" i="4" s="1"/>
  <c r="L92" i="4"/>
  <c r="L91" i="4" s="1"/>
  <c r="L26" i="4" l="1"/>
  <c r="L54" i="4"/>
  <c r="L22" i="4"/>
  <c r="L21" i="4" s="1"/>
  <c r="L16" i="4" s="1"/>
  <c r="L79" i="4"/>
  <c r="I77" i="4"/>
  <c r="J77" i="4"/>
  <c r="K77" i="4"/>
  <c r="H77" i="4"/>
  <c r="D77" i="4" s="1"/>
  <c r="L17" i="4" l="1"/>
  <c r="I74" i="4"/>
  <c r="I73" i="4" s="1"/>
  <c r="J74" i="4"/>
  <c r="J22" i="4" s="1"/>
  <c r="K74" i="4"/>
  <c r="K73" i="4" s="1"/>
  <c r="H74" i="4"/>
  <c r="J73" i="4" l="1"/>
  <c r="D74" i="4"/>
  <c r="H81" i="4"/>
  <c r="D81" i="4" s="1"/>
  <c r="H80" i="4"/>
  <c r="K92" i="4"/>
  <c r="K91" i="4" s="1"/>
  <c r="J92" i="4"/>
  <c r="J91" i="4" s="1"/>
  <c r="I92" i="4"/>
  <c r="I91" i="4" s="1"/>
  <c r="G92" i="4"/>
  <c r="H91" i="4"/>
  <c r="G91" i="4" l="1"/>
  <c r="D91" i="4" s="1"/>
  <c r="D92" i="4"/>
  <c r="I57" i="4"/>
  <c r="I53" i="4" s="1"/>
  <c r="K57" i="4"/>
  <c r="K53" i="4" s="1"/>
  <c r="I56" i="4"/>
  <c r="K56" i="4"/>
  <c r="I55" i="4"/>
  <c r="K55" i="4"/>
  <c r="H57" i="4"/>
  <c r="H53" i="4" s="1"/>
  <c r="H56" i="4"/>
  <c r="H52" i="4" s="1"/>
  <c r="H55" i="4"/>
  <c r="H51" i="4" s="1"/>
  <c r="F54" i="4"/>
  <c r="G54" i="4"/>
  <c r="E54" i="4"/>
  <c r="K54" i="4" l="1"/>
  <c r="D56" i="4"/>
  <c r="D57" i="4"/>
  <c r="D55" i="4"/>
  <c r="I54" i="4"/>
  <c r="H54" i="4"/>
  <c r="H24" i="4"/>
  <c r="H50" i="4"/>
  <c r="H23" i="4"/>
  <c r="H88" i="4"/>
  <c r="K86" i="4"/>
  <c r="J86" i="4"/>
  <c r="I86" i="4"/>
  <c r="H86" i="4"/>
  <c r="G86" i="4"/>
  <c r="F86" i="4"/>
  <c r="E86" i="4"/>
  <c r="D86" i="4" l="1"/>
  <c r="D54" i="4"/>
  <c r="F66" i="4"/>
  <c r="G66" i="4"/>
  <c r="H66" i="4"/>
  <c r="I66" i="4"/>
  <c r="J66" i="4"/>
  <c r="K66" i="4"/>
  <c r="E66" i="4"/>
  <c r="D66" i="4" l="1"/>
  <c r="H62" i="4"/>
  <c r="E80" i="4"/>
  <c r="F80" i="4"/>
  <c r="F79" i="4" s="1"/>
  <c r="H79" i="4"/>
  <c r="I80" i="4"/>
  <c r="I79" i="4" s="1"/>
  <c r="K79" i="4"/>
  <c r="K28" i="4"/>
  <c r="J28" i="4"/>
  <c r="I28" i="4"/>
  <c r="H28" i="4"/>
  <c r="G28" i="4"/>
  <c r="G29" i="4"/>
  <c r="I47" i="4"/>
  <c r="J47" i="4"/>
  <c r="K47" i="4"/>
  <c r="H47" i="4"/>
  <c r="G47" i="4"/>
  <c r="D47" i="4" l="1"/>
  <c r="J21" i="4"/>
  <c r="J16" i="4" s="1"/>
  <c r="E79" i="4"/>
  <c r="H27" i="4"/>
  <c r="E25" i="4"/>
  <c r="F25" i="4"/>
  <c r="G25" i="4"/>
  <c r="I24" i="4"/>
  <c r="K48" i="4"/>
  <c r="J48" i="4"/>
  <c r="I48" i="4"/>
  <c r="H48" i="4"/>
  <c r="G48" i="4"/>
  <c r="F48" i="4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K27" i="4"/>
  <c r="J27" i="4"/>
  <c r="I27" i="4"/>
  <c r="F27" i="4"/>
  <c r="E27" i="4"/>
  <c r="E22" i="4" s="1"/>
  <c r="D31" i="4" l="1"/>
  <c r="D48" i="4"/>
  <c r="D25" i="4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G27" i="4"/>
  <c r="D27" i="4" s="1"/>
  <c r="H46" i="4"/>
  <c r="G26" i="4" l="1"/>
  <c r="D26" i="4" s="1"/>
  <c r="G22" i="4"/>
  <c r="G17" i="4" l="1"/>
  <c r="G16" i="4" s="1"/>
  <c r="G21" i="4"/>
  <c r="I51" i="4"/>
  <c r="I22" i="4" s="1"/>
  <c r="G52" i="4"/>
  <c r="G53" i="4"/>
  <c r="K46" i="4" l="1"/>
  <c r="I23" i="4"/>
  <c r="J46" i="4"/>
  <c r="K23" i="4"/>
  <c r="I21" i="4" l="1"/>
  <c r="D23" i="4"/>
  <c r="I46" i="4"/>
  <c r="D46" i="4" s="1"/>
  <c r="H22" i="4"/>
  <c r="H21" i="4" s="1"/>
  <c r="F73" i="4"/>
  <c r="G73" i="4"/>
  <c r="E73" i="4"/>
  <c r="H17" i="4" l="1"/>
  <c r="H73" i="4"/>
  <c r="D73" i="4" s="1"/>
  <c r="K89" i="4" l="1"/>
  <c r="J89" i="4"/>
  <c r="I89" i="4"/>
  <c r="G89" i="4"/>
  <c r="D89" i="4" l="1"/>
  <c r="G88" i="4"/>
  <c r="G80" i="4"/>
  <c r="I88" i="4"/>
  <c r="J88" i="4"/>
  <c r="K88" i="4"/>
  <c r="H18" i="4"/>
  <c r="G51" i="4" l="1"/>
  <c r="D80" i="4"/>
  <c r="D88" i="4"/>
  <c r="G79" i="4"/>
  <c r="D79" i="4" s="1"/>
  <c r="K22" i="4"/>
  <c r="D22" i="4"/>
  <c r="K62" i="4"/>
  <c r="J58" i="4" l="1"/>
  <c r="K58" i="4"/>
  <c r="J62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2" i="4"/>
  <c r="D84" i="4" l="1"/>
  <c r="D82" i="4"/>
  <c r="G50" i="4"/>
  <c r="I50" i="4" l="1"/>
  <c r="G62" i="4"/>
  <c r="F52" i="4" l="1"/>
  <c r="K50" i="4"/>
  <c r="F53" i="4"/>
  <c r="E53" i="4"/>
  <c r="D53" i="4" s="1"/>
  <c r="E52" i="4"/>
  <c r="D52" i="4" s="1"/>
  <c r="F51" i="4"/>
  <c r="E51" i="4"/>
  <c r="E58" i="4"/>
  <c r="F58" i="4"/>
  <c r="G58" i="4"/>
  <c r="H58" i="4"/>
  <c r="I58" i="4"/>
  <c r="D51" i="4" l="1"/>
  <c r="D58" i="4"/>
  <c r="F50" i="4"/>
  <c r="E50" i="4"/>
  <c r="D50" i="4" s="1"/>
  <c r="E62" i="4"/>
  <c r="I62" i="4"/>
  <c r="D62" i="4" s="1"/>
  <c r="F20" i="4" l="1"/>
  <c r="D20" i="4" s="1"/>
  <c r="K19" i="4"/>
  <c r="J19" i="4"/>
  <c r="K17" i="4" l="1"/>
  <c r="K21" i="4"/>
  <c r="K16" i="4" s="1"/>
  <c r="E21" i="4" l="1"/>
  <c r="F21" i="4"/>
  <c r="D21" i="4" s="1"/>
  <c r="E17" i="4"/>
  <c r="F19" i="4" l="1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<sst xmlns="http://schemas.openxmlformats.org/spreadsheetml/2006/main" count="194" uniqueCount="61">
  <si>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</si>
  <si>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</si>
  <si>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</si>
  <si>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</si>
  <si>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</si>
  <si>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</si>
  <si>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</si>
  <si>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</si>
  <si>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</si>
  <si>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</si>
  <si>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</si>
  <si>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</si>
  <si>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</si>
  <si>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</si>
  <si>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</si>
  <si>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</si>
  <si>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</si>
  <si>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</si>
  <si>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</si>
  <si>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</si>
  <si>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</si>
  <si>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</si>
  <si>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</si>
  <si>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</si>
  <si>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</si>
  <si>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</si>
  <si>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</si>
  <si>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</si>
  <si>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</si>
  <si>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</si>
  <si>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</si>
  <si>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</si>
  <si>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</si>
  <si>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</si>
  <si>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</si>
  <si>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</si>
  <si>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</si>
  <si>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</si>
  <si>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</si>
  <si>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</si>
  <si>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</si>
  <si>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</si>
  <si>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</si>
  <si>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</si>
  <si>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</si>
  <si>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</si>
  <si>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</si>
  <si>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</si>
  <si>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</si>
  <si>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</si>
  <si>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</si>
  <si>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</si>
  <si>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</si>
  <si>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</si>
  <si>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</si>
  <si>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</si>
  <si>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</si>
  <si>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</si>
  <si>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от _________________2023 г. № __________________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</si>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</sst>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rgb="FF0070C0"/>
      <name val="Times New Roman"/>
      <family val="1"/>
      <charset val="204"/>
    </font>
    <font>
      <b/>
      <sz val="18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0" fillId="0" borderId="0" xfId="0" applyFont="1" applyFill="1"/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0" xfId="0" applyFont="1" applyFill="1"/>
    <xf numFmtId="4" fontId="15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4" fillId="0" borderId="6" xfId="0" applyFont="1" applyFill="1" applyBorder="1" applyAlignment="1">
      <alignment horizont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8" fillId="0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15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4" fillId="0" borderId="4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9" fillId="0" borderId="15" xfId="0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Alignment="1">
      <alignment vertical="center"/>
    </xf>
    <xf numFmtId="4" fontId="2" fillId="0" borderId="0" xfId="0" applyNumberFormat="1" applyFont="1" applyFill="1"/>
    <xf numFmtId="0" fontId="15" fillId="0" borderId="0" xfId="0" applyFont="1" applyFill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Alignment="1">
      <alignment vertical="center"/>
    </xf>
    <xf numFmtId="4" fontId="14" fillId="0" borderId="14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" fontId="33" fillId="0" borderId="0" xfId="0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3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" fontId="29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0" borderId="0" xfId="0" applyFont="1" applyFill="1" applyBorder="1" applyAlignment="1">
      <alignment vertical="top" wrapText="1"/>
    </xf>
    <xf numFmtId="4" fontId="11" fillId="0" borderId="0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horizontal="right"/>
    </xf>
    <xf numFmtId="0" fontId="25" fillId="0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/>
    </xf>
    <xf numFmtId="0" fontId="15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25" fillId="0" borderId="16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top" wrapText="1"/>
    </xf>
    <xf numFmtId="0" fontId="0" fillId="0" borderId="15" xfId="0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/>
    <xf numFmtId="0" fontId="0" fillId="0" borderId="0" xfId="0" applyFill="1" applyAlignment="1"/>
    <xf numFmtId="0" fontId="18" fillId="0" borderId="0" xfId="0" applyFont="1" applyFill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/>
    <xf numFmtId="0" fontId="0" fillId="0" borderId="21" xfId="0" applyFill="1" applyBorder="1" applyAlignment="1"/>
    <xf numFmtId="0" fontId="3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0" applyFont="1" applyFill="1" applyAlignment="1"/>
    <xf numFmtId="0" fontId="15" fillId="0" borderId="15" xfId="0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4" fontId="34" fillId="0" borderId="14" xfId="0" applyNumberFormat="1" applyFont="1" applyFill="1" applyBorder="1" applyAlignment="1">
      <alignment horizontal="center" vertical="center"/>
    </xf>
    <xf numFmtId="4" fontId="34" fillId="0" borderId="14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/>
    </xf>
    <xf numFmtId="4" fontId="3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zoomScale="50" zoomScaleNormal="50" zoomScaleSheetLayoutView="50" workbookViewId="0">
      <pane ySplit="15" topLeftCell="A16" activePane="bottomLeft" state="frozen"/>
      <selection pane="bottomLeft" activeCell="J50" sqref="J50:J53"/>
    </sheetView>
  </sheetViews>
  <sheetFormatPr defaultRowHeight="23.25" outlineLevelRow="1" x14ac:dyDescent="0.25"/>
  <cols>
    <col min="1" max="1" width="46.140625" style="4" customWidth="1"/>
    <col min="2" max="2" width="31.42578125" style="4" customWidth="1"/>
    <col min="3" max="3" width="28.140625" style="4" customWidth="1"/>
    <col min="4" max="5" width="24.85546875" style="16" customWidth="1"/>
    <col min="6" max="7" width="25.28515625" style="16" customWidth="1"/>
    <col min="8" max="8" width="25" style="4" customWidth="1"/>
    <col min="9" max="9" width="25.7109375" style="4" customWidth="1"/>
    <col min="10" max="10" width="25.42578125" style="4" customWidth="1"/>
    <col min="11" max="11" width="26.28515625" style="4" customWidth="1"/>
    <col min="12" max="12" width="25.42578125" style="4" customWidth="1"/>
    <col min="13" max="13" width="34.5703125" style="17" customWidth="1"/>
    <col min="14" max="14" width="24.5703125" style="4" customWidth="1"/>
    <col min="15" max="15" width="19.42578125" style="4" customWidth="1"/>
    <col min="16" max="16" width="29.140625" style="4" customWidth="1"/>
    <col min="17" max="17" width="23.42578125" style="4" customWidth="1"/>
    <col min="18" max="16384" width="9.140625" style="4"/>
  </cols>
  <sheetData>
    <row r="1" spans="1:12" ht="21" customHeight="1" x14ac:dyDescent="0.25"/>
    <row r="2" spans="1:12" ht="28.5" customHeight="1" x14ac:dyDescent="0.35">
      <c r="A2" s="5"/>
      <c r="B2" s="5"/>
      <c r="C2" s="5"/>
      <c r="D2" s="18"/>
      <c r="E2" s="18"/>
      <c r="F2" s="19"/>
      <c r="G2" s="19"/>
      <c r="H2" s="109" t="s">
        <v>60</v>
      </c>
      <c r="I2" s="109"/>
      <c r="J2" s="109"/>
      <c r="K2" s="109"/>
      <c r="L2" s="112"/>
    </row>
    <row r="3" spans="1:12" ht="33" customHeight="1" x14ac:dyDescent="0.35">
      <c r="A3" s="5"/>
      <c r="B3" s="5"/>
      <c r="C3" s="5"/>
      <c r="D3" s="18"/>
      <c r="E3" s="18"/>
      <c r="F3" s="19"/>
      <c r="G3" s="19"/>
      <c r="H3" s="109" t="s">
        <v>25</v>
      </c>
      <c r="I3" s="109"/>
      <c r="J3" s="109"/>
      <c r="K3" s="109"/>
      <c r="L3" s="112"/>
    </row>
    <row r="4" spans="1:12" ht="30.75" customHeight="1" x14ac:dyDescent="0.35">
      <c r="A4" s="5"/>
      <c r="B4" s="5"/>
      <c r="C4" s="5"/>
      <c r="D4" s="18"/>
      <c r="E4" s="18"/>
      <c r="F4" s="19"/>
      <c r="G4" s="19"/>
      <c r="H4" s="109" t="s">
        <v>58</v>
      </c>
      <c r="I4" s="109"/>
      <c r="J4" s="109"/>
      <c r="K4" s="109"/>
      <c r="L4" s="112"/>
    </row>
    <row r="5" spans="1:12" ht="28.5" customHeight="1" x14ac:dyDescent="0.35">
      <c r="A5" s="5"/>
      <c r="B5" s="5"/>
      <c r="C5" s="5"/>
      <c r="D5" s="18"/>
      <c r="E5" s="18"/>
      <c r="F5" s="19"/>
      <c r="G5" s="19"/>
      <c r="H5" s="20"/>
      <c r="I5" s="21"/>
      <c r="J5" s="19"/>
      <c r="K5" s="19"/>
    </row>
    <row r="6" spans="1:12" ht="26.25" customHeight="1" outlineLevel="1" x14ac:dyDescent="0.35">
      <c r="A6" s="5"/>
      <c r="B6" s="5"/>
      <c r="C6" s="5"/>
      <c r="D6" s="18"/>
      <c r="E6" s="18"/>
      <c r="F6" s="64"/>
      <c r="G6" s="64"/>
      <c r="H6" s="109" t="s">
        <v>18</v>
      </c>
      <c r="I6" s="109"/>
      <c r="J6" s="111"/>
      <c r="K6" s="111"/>
      <c r="L6" s="112"/>
    </row>
    <row r="7" spans="1:12" ht="30.75" customHeight="1" outlineLevel="1" x14ac:dyDescent="0.35">
      <c r="A7" s="5"/>
      <c r="B7" s="5"/>
      <c r="C7" s="5"/>
      <c r="D7" s="18"/>
      <c r="E7" s="18"/>
      <c r="F7" s="64"/>
      <c r="G7" s="109" t="s">
        <v>14</v>
      </c>
      <c r="H7" s="110"/>
      <c r="I7" s="110"/>
      <c r="J7" s="110"/>
      <c r="K7" s="110"/>
      <c r="L7" s="112"/>
    </row>
    <row r="8" spans="1:12" ht="41.25" customHeight="1" outlineLevel="1" x14ac:dyDescent="0.35">
      <c r="A8" s="5"/>
      <c r="B8" s="5"/>
      <c r="C8" s="5"/>
      <c r="D8" s="18"/>
      <c r="E8" s="18"/>
      <c r="F8" s="109" t="s">
        <v>51</v>
      </c>
      <c r="G8" s="110"/>
      <c r="H8" s="110"/>
      <c r="I8" s="110"/>
      <c r="J8" s="111"/>
      <c r="K8" s="111"/>
      <c r="L8" s="112"/>
    </row>
    <row r="9" spans="1:12" outlineLevel="1" x14ac:dyDescent="0.35">
      <c r="A9" s="5"/>
      <c r="B9" s="5"/>
      <c r="C9" s="5"/>
      <c r="D9" s="18"/>
      <c r="E9" s="18"/>
      <c r="F9" s="64"/>
      <c r="G9" s="64"/>
      <c r="H9" s="64"/>
      <c r="I9" s="22"/>
      <c r="J9" s="7"/>
      <c r="K9" s="7"/>
    </row>
    <row r="10" spans="1:12" ht="48.75" customHeight="1" x14ac:dyDescent="0.35">
      <c r="A10" s="113" t="s">
        <v>52</v>
      </c>
      <c r="B10" s="113"/>
      <c r="C10" s="113"/>
      <c r="D10" s="113"/>
      <c r="E10" s="113"/>
      <c r="F10" s="113"/>
      <c r="G10" s="113"/>
      <c r="H10" s="113"/>
      <c r="I10" s="113"/>
      <c r="J10" s="111"/>
      <c r="K10" s="7"/>
    </row>
    <row r="11" spans="1:12" ht="24" thickBot="1" x14ac:dyDescent="0.4">
      <c r="A11" s="7"/>
      <c r="B11" s="7"/>
      <c r="C11" s="7"/>
      <c r="D11" s="64"/>
      <c r="E11" s="64"/>
      <c r="F11" s="64"/>
      <c r="G11" s="22"/>
      <c r="H11" s="7"/>
      <c r="I11" s="7"/>
      <c r="J11" s="7"/>
      <c r="K11" s="7"/>
    </row>
    <row r="12" spans="1:12" ht="42" customHeight="1" thickBot="1" x14ac:dyDescent="0.4">
      <c r="A12" s="90" t="s">
        <v>20</v>
      </c>
      <c r="B12" s="90" t="s">
        <v>21</v>
      </c>
      <c r="C12" s="90" t="s">
        <v>0</v>
      </c>
      <c r="D12" s="93" t="s">
        <v>1</v>
      </c>
      <c r="E12" s="121" t="s">
        <v>2</v>
      </c>
      <c r="F12" s="122"/>
      <c r="G12" s="122"/>
      <c r="H12" s="122"/>
      <c r="I12" s="122"/>
      <c r="J12" s="123"/>
      <c r="K12" s="123"/>
      <c r="L12" s="124"/>
    </row>
    <row r="13" spans="1:12" ht="38.25" customHeight="1" x14ac:dyDescent="0.25">
      <c r="A13" s="91"/>
      <c r="B13" s="91"/>
      <c r="C13" s="91"/>
      <c r="D13" s="94"/>
      <c r="E13" s="96" t="s">
        <v>3</v>
      </c>
      <c r="F13" s="88" t="s">
        <v>7</v>
      </c>
      <c r="G13" s="86" t="s">
        <v>4</v>
      </c>
      <c r="H13" s="86" t="s">
        <v>8</v>
      </c>
      <c r="I13" s="86" t="s">
        <v>11</v>
      </c>
      <c r="J13" s="86" t="s">
        <v>12</v>
      </c>
      <c r="K13" s="86" t="s">
        <v>13</v>
      </c>
      <c r="L13" s="119" t="s">
        <v>50</v>
      </c>
    </row>
    <row r="14" spans="1:12" ht="129" customHeight="1" thickBot="1" x14ac:dyDescent="0.3">
      <c r="A14" s="92"/>
      <c r="B14" s="92"/>
      <c r="C14" s="92"/>
      <c r="D14" s="95"/>
      <c r="E14" s="97"/>
      <c r="F14" s="89"/>
      <c r="G14" s="87"/>
      <c r="H14" s="87"/>
      <c r="I14" s="87"/>
      <c r="J14" s="87"/>
      <c r="K14" s="87"/>
      <c r="L14" s="120"/>
    </row>
    <row r="15" spans="1:12" ht="0.75" customHeight="1" x14ac:dyDescent="0.35">
      <c r="A15" s="8">
        <v>1</v>
      </c>
      <c r="B15" s="23">
        <v>2</v>
      </c>
      <c r="C15" s="24">
        <v>3</v>
      </c>
      <c r="D15" s="25">
        <v>4</v>
      </c>
      <c r="E15" s="26">
        <v>5</v>
      </c>
      <c r="F15" s="26">
        <v>6</v>
      </c>
      <c r="G15" s="26">
        <v>7</v>
      </c>
      <c r="H15" s="26">
        <v>8</v>
      </c>
      <c r="I15" s="27">
        <v>10</v>
      </c>
      <c r="J15" s="28"/>
      <c r="K15" s="28"/>
    </row>
    <row r="16" spans="1:12" ht="54.95" customHeight="1" x14ac:dyDescent="0.25">
      <c r="A16" s="70" t="s">
        <v>53</v>
      </c>
      <c r="B16" s="83" t="s">
        <v>22</v>
      </c>
      <c r="C16" s="29" t="s">
        <v>5</v>
      </c>
      <c r="D16" s="9">
        <f>SUM(E16:L16)</f>
        <v>550009783.5</v>
      </c>
      <c r="E16" s="9">
        <f>E21</f>
        <v>43902538.939999998</v>
      </c>
      <c r="F16" s="9">
        <f t="shared" ref="F16:I16" si="0">F21</f>
        <v>64045216.059999995</v>
      </c>
      <c r="G16" s="9">
        <f>G17+G18+G19+G20</f>
        <v>86901811.420000002</v>
      </c>
      <c r="H16" s="9">
        <f>H17+H18+H19+H20</f>
        <v>154794627.56</v>
      </c>
      <c r="I16" s="15">
        <f t="shared" si="0"/>
        <v>41240531.560000002</v>
      </c>
      <c r="J16" s="15">
        <f>J21</f>
        <v>157125057.96000001</v>
      </c>
      <c r="K16" s="9">
        <f t="shared" ref="K16" si="1">K21</f>
        <v>1000000</v>
      </c>
      <c r="L16" s="9">
        <f t="shared" ref="L16" si="2">L21</f>
        <v>1000000</v>
      </c>
    </row>
    <row r="17" spans="1:17" ht="46.5" customHeight="1" x14ac:dyDescent="0.25">
      <c r="A17" s="71"/>
      <c r="B17" s="84"/>
      <c r="C17" s="29" t="s">
        <v>10</v>
      </c>
      <c r="D17" s="9">
        <f t="shared" ref="D17:D33" si="3">SUM(E17:L17)</f>
        <v>38411951.379999995</v>
      </c>
      <c r="E17" s="9">
        <f>E22</f>
        <v>1336011.72</v>
      </c>
      <c r="F17" s="9">
        <f t="shared" ref="F17:I17" si="4">F22</f>
        <v>4951546.1900000004</v>
      </c>
      <c r="G17" s="9">
        <f>G22</f>
        <v>1964946.37</v>
      </c>
      <c r="H17" s="9">
        <f>H22</f>
        <v>8879557.4699999988</v>
      </c>
      <c r="I17" s="15">
        <f t="shared" si="4"/>
        <v>1407131.56</v>
      </c>
      <c r="J17" s="15">
        <f>J22</f>
        <v>17872758.07</v>
      </c>
      <c r="K17" s="9">
        <f t="shared" ref="K17:L17" si="5">K22</f>
        <v>1000000</v>
      </c>
      <c r="L17" s="9">
        <f t="shared" si="5"/>
        <v>1000000</v>
      </c>
    </row>
    <row r="18" spans="1:17" ht="59.25" customHeight="1" x14ac:dyDescent="0.25">
      <c r="A18" s="71"/>
      <c r="B18" s="84"/>
      <c r="C18" s="29" t="s">
        <v>6</v>
      </c>
      <c r="D18" s="9">
        <f t="shared" si="3"/>
        <v>90646816.74000001</v>
      </c>
      <c r="E18" s="9">
        <f t="shared" ref="E18:K19" si="6">E23</f>
        <v>12023605.469999999</v>
      </c>
      <c r="F18" s="9">
        <f t="shared" si="6"/>
        <v>10194383.220000001</v>
      </c>
      <c r="G18" s="9">
        <f>G23</f>
        <v>16275463.82</v>
      </c>
      <c r="H18" s="9">
        <f t="shared" ref="G18:H19" si="7">H23</f>
        <v>30652664.109999999</v>
      </c>
      <c r="I18" s="9">
        <f t="shared" si="6"/>
        <v>8092062.3700000001</v>
      </c>
      <c r="J18" s="9">
        <f t="shared" si="6"/>
        <v>13408637.75</v>
      </c>
      <c r="K18" s="9">
        <f t="shared" si="6"/>
        <v>0</v>
      </c>
      <c r="L18" s="9">
        <f t="shared" ref="L18" si="8">L23</f>
        <v>0</v>
      </c>
    </row>
    <row r="19" spans="1:17" ht="63.75" customHeight="1" x14ac:dyDescent="0.25">
      <c r="A19" s="71"/>
      <c r="B19" s="84"/>
      <c r="C19" s="29" t="s">
        <v>9</v>
      </c>
      <c r="D19" s="9">
        <f t="shared" si="3"/>
        <v>418566293.48000002</v>
      </c>
      <c r="E19" s="9">
        <f t="shared" si="6"/>
        <v>30542921.75</v>
      </c>
      <c r="F19" s="9">
        <f t="shared" si="6"/>
        <v>46514564.75</v>
      </c>
      <c r="G19" s="9">
        <f t="shared" si="7"/>
        <v>68661401.230000004</v>
      </c>
      <c r="H19" s="9">
        <f t="shared" si="7"/>
        <v>115262405.98</v>
      </c>
      <c r="I19" s="15">
        <f>I24</f>
        <v>31741337.629999999</v>
      </c>
      <c r="J19" s="15">
        <f t="shared" ref="J19:K19" si="9">J24</f>
        <v>125843662.14</v>
      </c>
      <c r="K19" s="9">
        <f t="shared" si="9"/>
        <v>0</v>
      </c>
      <c r="L19" s="9">
        <f t="shared" ref="L19" si="10">L24</f>
        <v>0</v>
      </c>
    </row>
    <row r="20" spans="1:17" ht="54.95" customHeight="1" x14ac:dyDescent="0.25">
      <c r="A20" s="72"/>
      <c r="B20" s="72"/>
      <c r="C20" s="29" t="s">
        <v>17</v>
      </c>
      <c r="D20" s="9">
        <f t="shared" si="3"/>
        <v>2384721.9</v>
      </c>
      <c r="E20" s="9">
        <v>0</v>
      </c>
      <c r="F20" s="9">
        <f>F25</f>
        <v>2384721.9</v>
      </c>
      <c r="G20" s="9">
        <v>0</v>
      </c>
      <c r="H20" s="9">
        <v>0</v>
      </c>
      <c r="I20" s="15">
        <v>0</v>
      </c>
      <c r="J20" s="15">
        <v>0</v>
      </c>
      <c r="K20" s="9">
        <v>0</v>
      </c>
      <c r="L20" s="9">
        <v>0</v>
      </c>
    </row>
    <row r="21" spans="1:17" s="30" customFormat="1" ht="49.5" customHeight="1" x14ac:dyDescent="0.25">
      <c r="A21" s="70" t="s">
        <v>54</v>
      </c>
      <c r="B21" s="83" t="s">
        <v>24</v>
      </c>
      <c r="C21" s="29" t="s">
        <v>5</v>
      </c>
      <c r="D21" s="9">
        <f>SUM(E21:L21)</f>
        <v>550009783.5</v>
      </c>
      <c r="E21" s="9">
        <f>SUM(E22:E25)</f>
        <v>43902538.939999998</v>
      </c>
      <c r="F21" s="9">
        <f t="shared" ref="F21:K21" si="11">SUM(F22:F25)</f>
        <v>64045216.059999995</v>
      </c>
      <c r="G21" s="9">
        <f>SUM(G22:G25)</f>
        <v>86901811.420000002</v>
      </c>
      <c r="H21" s="9">
        <f>SUM(H22:H25)</f>
        <v>154794627.56</v>
      </c>
      <c r="I21" s="15">
        <f>SUM(I22:I25)</f>
        <v>41240531.560000002</v>
      </c>
      <c r="J21" s="15">
        <f>SUM(J22:J25)</f>
        <v>157125057.96000001</v>
      </c>
      <c r="K21" s="9">
        <f t="shared" si="11"/>
        <v>1000000</v>
      </c>
      <c r="L21" s="9">
        <f t="shared" ref="L21" si="12">SUM(L22:L25)</f>
        <v>1000000</v>
      </c>
      <c r="M21" s="31"/>
    </row>
    <row r="22" spans="1:17" s="30" customFormat="1" ht="54.75" customHeight="1" x14ac:dyDescent="0.25">
      <c r="A22" s="71"/>
      <c r="B22" s="84"/>
      <c r="C22" s="29" t="s">
        <v>10</v>
      </c>
      <c r="D22" s="9">
        <f t="shared" si="3"/>
        <v>38411951.379999995</v>
      </c>
      <c r="E22" s="9">
        <f t="shared" ref="E22:F22" si="13">E27</f>
        <v>1336011.72</v>
      </c>
      <c r="F22" s="9">
        <f t="shared" si="13"/>
        <v>4951546.1900000004</v>
      </c>
      <c r="G22" s="9">
        <f>G27</f>
        <v>1964946.37</v>
      </c>
      <c r="H22" s="9">
        <f>H51+H74+H80</f>
        <v>8879557.4699999988</v>
      </c>
      <c r="I22" s="9">
        <f>I51+I74+I80</f>
        <v>1407131.56</v>
      </c>
      <c r="J22" s="9">
        <f>J51+J74+J80</f>
        <v>17872758.07</v>
      </c>
      <c r="K22" s="9">
        <f>K51+K74+K80</f>
        <v>1000000</v>
      </c>
      <c r="L22" s="9">
        <f>L51+L74+L80</f>
        <v>1000000</v>
      </c>
      <c r="M22" s="31"/>
    </row>
    <row r="23" spans="1:17" s="30" customFormat="1" ht="55.5" customHeight="1" x14ac:dyDescent="0.25">
      <c r="A23" s="71"/>
      <c r="B23" s="84"/>
      <c r="C23" s="29" t="s">
        <v>6</v>
      </c>
      <c r="D23" s="9">
        <f t="shared" si="3"/>
        <v>90646816.74000001</v>
      </c>
      <c r="E23" s="9">
        <f t="shared" ref="E23:F23" si="14">E28</f>
        <v>12023605.469999999</v>
      </c>
      <c r="F23" s="9">
        <f t="shared" si="14"/>
        <v>10194383.220000001</v>
      </c>
      <c r="G23" s="9">
        <f>G28</f>
        <v>16275463.82</v>
      </c>
      <c r="H23" s="9">
        <f>H52+H81</f>
        <v>30652664.109999999</v>
      </c>
      <c r="I23" s="9">
        <f t="shared" ref="I23:K23" si="15">I52</f>
        <v>8092062.3700000001</v>
      </c>
      <c r="J23" s="9">
        <f>J52+J81</f>
        <v>13408637.75</v>
      </c>
      <c r="K23" s="9">
        <f t="shared" si="15"/>
        <v>0</v>
      </c>
      <c r="L23" s="9">
        <f t="shared" ref="L23" si="16">L52</f>
        <v>0</v>
      </c>
      <c r="M23" s="31"/>
    </row>
    <row r="24" spans="1:17" s="30" customFormat="1" ht="54.75" customHeight="1" x14ac:dyDescent="0.25">
      <c r="A24" s="71"/>
      <c r="B24" s="84"/>
      <c r="C24" s="29" t="s">
        <v>9</v>
      </c>
      <c r="D24" s="9">
        <f t="shared" si="3"/>
        <v>418566293.48000002</v>
      </c>
      <c r="E24" s="9">
        <f t="shared" ref="E24:F24" si="17">E29</f>
        <v>30542921.75</v>
      </c>
      <c r="F24" s="9">
        <f t="shared" si="17"/>
        <v>46514564.75</v>
      </c>
      <c r="G24" s="9">
        <f>G29</f>
        <v>68661401.230000004</v>
      </c>
      <c r="H24" s="9">
        <f>H53</f>
        <v>115262405.98</v>
      </c>
      <c r="I24" s="9">
        <f>I61+I65</f>
        <v>31741337.629999999</v>
      </c>
      <c r="J24" s="9">
        <f>J61+J65+J72</f>
        <v>125843662.14</v>
      </c>
      <c r="K24" s="9">
        <f t="shared" ref="K24:L24" si="18">K61+K65+K72</f>
        <v>0</v>
      </c>
      <c r="L24" s="9">
        <f t="shared" si="18"/>
        <v>0</v>
      </c>
      <c r="M24" s="31"/>
    </row>
    <row r="25" spans="1:17" s="30" customFormat="1" ht="53.25" customHeight="1" x14ac:dyDescent="0.25">
      <c r="A25" s="72"/>
      <c r="B25" s="72"/>
      <c r="C25" s="29" t="s">
        <v>17</v>
      </c>
      <c r="D25" s="9">
        <f t="shared" si="3"/>
        <v>2384721.9</v>
      </c>
      <c r="E25" s="9">
        <f t="shared" ref="E25:F25" si="19">E30</f>
        <v>0</v>
      </c>
      <c r="F25" s="9">
        <f t="shared" si="19"/>
        <v>2384721.9</v>
      </c>
      <c r="G25" s="9">
        <f>G30</f>
        <v>0</v>
      </c>
      <c r="H25" s="9">
        <v>0</v>
      </c>
      <c r="I25" s="15">
        <v>0</v>
      </c>
      <c r="J25" s="15">
        <v>0</v>
      </c>
      <c r="K25" s="9">
        <v>0</v>
      </c>
      <c r="L25" s="9">
        <v>0</v>
      </c>
      <c r="M25" s="31"/>
    </row>
    <row r="26" spans="1:17" s="30" customFormat="1" ht="53.25" customHeight="1" x14ac:dyDescent="0.25">
      <c r="A26" s="79" t="s">
        <v>23</v>
      </c>
      <c r="B26" s="79" t="s">
        <v>24</v>
      </c>
      <c r="C26" s="29" t="s">
        <v>5</v>
      </c>
      <c r="D26" s="9">
        <f>SUM(E26:L26)</f>
        <v>194849566.42000002</v>
      </c>
      <c r="E26" s="10">
        <f>SUM(E27:E30)</f>
        <v>43902538.939999998</v>
      </c>
      <c r="F26" s="10">
        <f>SUM(F27:F30)</f>
        <v>64045216.059999995</v>
      </c>
      <c r="G26" s="10">
        <f>SUM(G27:G29)</f>
        <v>86901811.420000002</v>
      </c>
      <c r="H26" s="10">
        <f>SUM(H27:H29)</f>
        <v>0</v>
      </c>
      <c r="I26" s="10">
        <f>SUM(I27:I29)</f>
        <v>0</v>
      </c>
      <c r="J26" s="10">
        <f t="shared" ref="J26:K26" si="20">SUM(J27:J29)</f>
        <v>0</v>
      </c>
      <c r="K26" s="10">
        <f t="shared" si="20"/>
        <v>0</v>
      </c>
      <c r="L26" s="10">
        <f t="shared" ref="L26" si="21">SUM(L27:L29)</f>
        <v>0</v>
      </c>
      <c r="M26" s="31"/>
    </row>
    <row r="27" spans="1:17" s="30" customFormat="1" ht="54.75" customHeight="1" x14ac:dyDescent="0.25">
      <c r="A27" s="73"/>
      <c r="B27" s="73"/>
      <c r="C27" s="29" t="s">
        <v>10</v>
      </c>
      <c r="D27" s="9">
        <f t="shared" si="3"/>
        <v>8252504.2800000003</v>
      </c>
      <c r="E27" s="10">
        <f>E32+E36</f>
        <v>1336011.72</v>
      </c>
      <c r="F27" s="10">
        <f t="shared" ref="F27:F29" si="22">F32+F36</f>
        <v>4951546.1900000004</v>
      </c>
      <c r="G27" s="10">
        <f>G32+G36+G43+G47</f>
        <v>1964946.37</v>
      </c>
      <c r="H27" s="10">
        <f>H32+H36</f>
        <v>0</v>
      </c>
      <c r="I27" s="10">
        <f>I32+I36+I43</f>
        <v>0</v>
      </c>
      <c r="J27" s="10">
        <f>J32+J36+J43</f>
        <v>0</v>
      </c>
      <c r="K27" s="10">
        <f t="shared" ref="K27:L27" si="23">K32+K36+K43</f>
        <v>0</v>
      </c>
      <c r="L27" s="10">
        <f t="shared" si="23"/>
        <v>0</v>
      </c>
      <c r="M27" s="31"/>
    </row>
    <row r="28" spans="1:17" s="30" customFormat="1" ht="52.5" customHeight="1" x14ac:dyDescent="0.25">
      <c r="A28" s="73"/>
      <c r="B28" s="73"/>
      <c r="C28" s="29" t="s">
        <v>6</v>
      </c>
      <c r="D28" s="9">
        <f t="shared" si="3"/>
        <v>38493452.509999998</v>
      </c>
      <c r="E28" s="10">
        <f>E33+E37</f>
        <v>12023605.469999999</v>
      </c>
      <c r="F28" s="10">
        <f t="shared" si="22"/>
        <v>10194383.220000001</v>
      </c>
      <c r="G28" s="10">
        <f>G33+G37+G44</f>
        <v>16275463.82</v>
      </c>
      <c r="H28" s="10">
        <f>H33+H37+H44</f>
        <v>0</v>
      </c>
      <c r="I28" s="10">
        <f>I33+I37+I44</f>
        <v>0</v>
      </c>
      <c r="J28" s="10">
        <f>J33+J37+J44</f>
        <v>0</v>
      </c>
      <c r="K28" s="10">
        <f>K33+K37+K44</f>
        <v>0</v>
      </c>
      <c r="L28" s="10">
        <f>L33+L37+L44</f>
        <v>0</v>
      </c>
      <c r="M28" s="31"/>
    </row>
    <row r="29" spans="1:17" s="30" customFormat="1" ht="62.25" customHeight="1" x14ac:dyDescent="0.25">
      <c r="A29" s="73"/>
      <c r="B29" s="73"/>
      <c r="C29" s="29" t="s">
        <v>9</v>
      </c>
      <c r="D29" s="9">
        <f t="shared" si="3"/>
        <v>145718887.73000002</v>
      </c>
      <c r="E29" s="10">
        <f>E34+E38</f>
        <v>30542921.75</v>
      </c>
      <c r="F29" s="10">
        <f t="shared" si="22"/>
        <v>46514564.75</v>
      </c>
      <c r="G29" s="10">
        <f>G34+G38+G45</f>
        <v>68661401.230000004</v>
      </c>
      <c r="H29" s="10">
        <f>H34+H38+H45</f>
        <v>0</v>
      </c>
      <c r="I29" s="10">
        <f t="shared" ref="I29:K29" si="24">I34+I38+I45</f>
        <v>0</v>
      </c>
      <c r="J29" s="10">
        <f t="shared" si="24"/>
        <v>0</v>
      </c>
      <c r="K29" s="10">
        <f t="shared" si="24"/>
        <v>0</v>
      </c>
      <c r="L29" s="10">
        <f t="shared" ref="L29" si="25">L34+L38+L45</f>
        <v>0</v>
      </c>
      <c r="M29" s="31"/>
    </row>
    <row r="30" spans="1:17" s="30" customFormat="1" ht="54.95" customHeight="1" x14ac:dyDescent="0.25">
      <c r="A30" s="85"/>
      <c r="B30" s="85"/>
      <c r="C30" s="29" t="s">
        <v>17</v>
      </c>
      <c r="D30" s="9">
        <f t="shared" si="3"/>
        <v>2384721.9</v>
      </c>
      <c r="E30" s="9">
        <v>0</v>
      </c>
      <c r="F30" s="9">
        <v>2384721.9</v>
      </c>
      <c r="G30" s="9">
        <v>0</v>
      </c>
      <c r="H30" s="9">
        <v>0</v>
      </c>
      <c r="I30" s="15">
        <v>0</v>
      </c>
      <c r="J30" s="15">
        <v>0</v>
      </c>
      <c r="K30" s="9">
        <v>0</v>
      </c>
      <c r="L30" s="9">
        <v>0</v>
      </c>
      <c r="M30" s="31"/>
      <c r="P30" s="32"/>
    </row>
    <row r="31" spans="1:17" ht="54.95" customHeight="1" x14ac:dyDescent="0.3">
      <c r="A31" s="80" t="s">
        <v>26</v>
      </c>
      <c r="B31" s="99" t="s">
        <v>24</v>
      </c>
      <c r="C31" s="61" t="s">
        <v>5</v>
      </c>
      <c r="D31" s="12">
        <f t="shared" si="3"/>
        <v>93517766.700000003</v>
      </c>
      <c r="E31" s="11">
        <f>SUM(E32:E34)</f>
        <v>25995670.82</v>
      </c>
      <c r="F31" s="11">
        <f t="shared" ref="F31:H31" si="26">SUM(F32:F34)</f>
        <v>39817981.609999999</v>
      </c>
      <c r="G31" s="11">
        <f t="shared" si="26"/>
        <v>27704114.27</v>
      </c>
      <c r="H31" s="11">
        <f t="shared" si="26"/>
        <v>0</v>
      </c>
      <c r="I31" s="33">
        <f>SUM(I32:I34)</f>
        <v>0</v>
      </c>
      <c r="J31" s="33">
        <f t="shared" ref="J31:K31" si="27">SUM(J32:J34)</f>
        <v>0</v>
      </c>
      <c r="K31" s="11">
        <f t="shared" si="27"/>
        <v>0</v>
      </c>
      <c r="L31" s="11">
        <f t="shared" ref="L31" si="28">SUM(L32:L34)</f>
        <v>0</v>
      </c>
      <c r="M31" s="34"/>
      <c r="N31" s="35"/>
      <c r="P31" s="36"/>
    </row>
    <row r="32" spans="1:17" ht="54.95" customHeight="1" x14ac:dyDescent="0.25">
      <c r="A32" s="80"/>
      <c r="B32" s="99"/>
      <c r="C32" s="61" t="s">
        <v>10</v>
      </c>
      <c r="D32" s="12">
        <f t="shared" si="3"/>
        <v>4546046</v>
      </c>
      <c r="E32" s="11">
        <v>791082.23</v>
      </c>
      <c r="F32" s="37">
        <v>3150564.1</v>
      </c>
      <c r="G32" s="37">
        <v>604399.67000000004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8"/>
      <c r="N32" s="39"/>
      <c r="P32" s="36"/>
      <c r="Q32" s="39"/>
    </row>
    <row r="33" spans="1:17" ht="54.95" customHeight="1" x14ac:dyDescent="0.25">
      <c r="A33" s="80"/>
      <c r="B33" s="99"/>
      <c r="C33" s="61" t="s">
        <v>6</v>
      </c>
      <c r="D33" s="12">
        <f t="shared" si="3"/>
        <v>18858255.43</v>
      </c>
      <c r="E33" s="11">
        <v>7119444.0499999998</v>
      </c>
      <c r="F33" s="11">
        <v>6591582.4400000004</v>
      </c>
      <c r="G33" s="11">
        <v>5147228.9400000004</v>
      </c>
      <c r="H33" s="11">
        <v>0</v>
      </c>
      <c r="I33" s="33">
        <v>0</v>
      </c>
      <c r="J33" s="33">
        <v>0</v>
      </c>
      <c r="K33" s="11">
        <v>0</v>
      </c>
      <c r="L33" s="11">
        <v>0</v>
      </c>
      <c r="M33" s="13"/>
      <c r="N33" s="39"/>
      <c r="P33" s="36"/>
      <c r="Q33" s="39"/>
    </row>
    <row r="34" spans="1:17" ht="68.25" customHeight="1" x14ac:dyDescent="0.25">
      <c r="A34" s="80"/>
      <c r="B34" s="99"/>
      <c r="C34" s="61" t="s">
        <v>9</v>
      </c>
      <c r="D34" s="12">
        <f>SUM(E34:L34)</f>
        <v>70113465.269999996</v>
      </c>
      <c r="E34" s="12">
        <v>18085144.539999999</v>
      </c>
      <c r="F34" s="12">
        <v>30075835.07</v>
      </c>
      <c r="G34" s="12">
        <v>21952485.66</v>
      </c>
      <c r="H34" s="12">
        <v>0</v>
      </c>
      <c r="I34" s="40">
        <v>0</v>
      </c>
      <c r="J34" s="40">
        <v>0</v>
      </c>
      <c r="K34" s="12">
        <v>0</v>
      </c>
      <c r="L34" s="12">
        <v>0</v>
      </c>
      <c r="N34" s="39"/>
      <c r="P34" s="36"/>
      <c r="Q34" s="39"/>
    </row>
    <row r="35" spans="1:17" ht="54.95" customHeight="1" x14ac:dyDescent="0.25">
      <c r="A35" s="100" t="s">
        <v>27</v>
      </c>
      <c r="B35" s="102" t="s">
        <v>24</v>
      </c>
      <c r="C35" s="61" t="s">
        <v>5</v>
      </c>
      <c r="D35" s="12">
        <f>SUM(E35:L35)</f>
        <v>61087282.939999998</v>
      </c>
      <c r="E35" s="11">
        <f t="shared" ref="E35:J35" si="29">SUM(E36:E39)</f>
        <v>17906868.120000001</v>
      </c>
      <c r="F35" s="11">
        <f t="shared" si="29"/>
        <v>24227234.449999999</v>
      </c>
      <c r="G35" s="11">
        <f>SUM(G36:G39)</f>
        <v>18953180.370000001</v>
      </c>
      <c r="H35" s="11">
        <f t="shared" si="29"/>
        <v>0</v>
      </c>
      <c r="I35" s="11">
        <f t="shared" si="29"/>
        <v>0</v>
      </c>
      <c r="J35" s="11">
        <f t="shared" si="29"/>
        <v>0</v>
      </c>
      <c r="K35" s="11">
        <f>SUM(K36:K39)</f>
        <v>0</v>
      </c>
      <c r="L35" s="11">
        <f>SUM(L36:L39)</f>
        <v>0</v>
      </c>
      <c r="M35" s="34"/>
      <c r="N35" s="39"/>
      <c r="Q35" s="39"/>
    </row>
    <row r="36" spans="1:17" ht="59.25" customHeight="1" x14ac:dyDescent="0.25">
      <c r="A36" s="101"/>
      <c r="B36" s="103"/>
      <c r="C36" s="61" t="s">
        <v>10</v>
      </c>
      <c r="D36" s="12">
        <f t="shared" ref="D36:D38" si="30">SUM(E36:L36)</f>
        <v>2721406.49</v>
      </c>
      <c r="E36" s="11">
        <v>544929.49</v>
      </c>
      <c r="F36" s="37">
        <v>1800982.09</v>
      </c>
      <c r="G36" s="37">
        <v>375494.91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8"/>
      <c r="N36" s="39"/>
      <c r="P36" s="36"/>
      <c r="Q36" s="39"/>
    </row>
    <row r="37" spans="1:17" ht="57.75" customHeight="1" x14ac:dyDescent="0.25">
      <c r="A37" s="101"/>
      <c r="B37" s="103"/>
      <c r="C37" s="61" t="s">
        <v>6</v>
      </c>
      <c r="D37" s="12">
        <f t="shared" si="30"/>
        <v>12081091.139999999</v>
      </c>
      <c r="E37" s="11">
        <v>4904161.42</v>
      </c>
      <c r="F37" s="11">
        <v>3602800.78</v>
      </c>
      <c r="G37" s="11">
        <v>3574128.94</v>
      </c>
      <c r="H37" s="11">
        <v>0</v>
      </c>
      <c r="I37" s="33">
        <v>0</v>
      </c>
      <c r="J37" s="33">
        <v>0</v>
      </c>
      <c r="K37" s="11">
        <v>0</v>
      </c>
      <c r="L37" s="11">
        <v>0</v>
      </c>
      <c r="M37" s="13"/>
      <c r="N37" s="39"/>
      <c r="P37" s="36"/>
      <c r="Q37" s="39"/>
    </row>
    <row r="38" spans="1:17" ht="54.95" customHeight="1" x14ac:dyDescent="0.25">
      <c r="A38" s="101"/>
      <c r="B38" s="103"/>
      <c r="C38" s="61" t="s">
        <v>9</v>
      </c>
      <c r="D38" s="12">
        <f t="shared" si="30"/>
        <v>43900063.409999996</v>
      </c>
      <c r="E38" s="12">
        <v>12457777.210000001</v>
      </c>
      <c r="F38" s="12">
        <v>16438729.68</v>
      </c>
      <c r="G38" s="12">
        <v>15003556.52</v>
      </c>
      <c r="H38" s="12">
        <v>0</v>
      </c>
      <c r="I38" s="40">
        <v>0</v>
      </c>
      <c r="J38" s="40">
        <v>0</v>
      </c>
      <c r="K38" s="12">
        <v>0</v>
      </c>
      <c r="L38" s="12">
        <v>0</v>
      </c>
      <c r="M38" s="41"/>
      <c r="N38" s="39"/>
      <c r="P38" s="36"/>
      <c r="Q38" s="39"/>
    </row>
    <row r="39" spans="1:17" ht="54.95" customHeight="1" x14ac:dyDescent="0.25">
      <c r="A39" s="72"/>
      <c r="B39" s="72"/>
      <c r="C39" s="61" t="s">
        <v>17</v>
      </c>
      <c r="D39" s="12">
        <f>SUM(E39:L39)</f>
        <v>2384721.9</v>
      </c>
      <c r="E39" s="12">
        <v>0</v>
      </c>
      <c r="F39" s="12">
        <v>2384721.9</v>
      </c>
      <c r="G39" s="12">
        <v>0</v>
      </c>
      <c r="H39" s="12">
        <v>0</v>
      </c>
      <c r="I39" s="40">
        <v>0</v>
      </c>
      <c r="J39" s="40">
        <v>0</v>
      </c>
      <c r="K39" s="12">
        <v>0</v>
      </c>
      <c r="L39" s="12">
        <v>0</v>
      </c>
    </row>
    <row r="40" spans="1:17" ht="251.25" customHeight="1" x14ac:dyDescent="0.25">
      <c r="A40" s="63" t="s">
        <v>35</v>
      </c>
      <c r="B40" s="42" t="s">
        <v>24</v>
      </c>
      <c r="C40" s="61" t="s">
        <v>10</v>
      </c>
      <c r="D40" s="2" t="s">
        <v>16</v>
      </c>
      <c r="E40" s="2" t="s">
        <v>16</v>
      </c>
      <c r="F40" s="2" t="s">
        <v>16</v>
      </c>
      <c r="G40" s="2" t="s">
        <v>16</v>
      </c>
      <c r="H40" s="2" t="s">
        <v>40</v>
      </c>
      <c r="I40" s="2" t="s">
        <v>40</v>
      </c>
      <c r="J40" s="2" t="s">
        <v>40</v>
      </c>
      <c r="K40" s="2" t="s">
        <v>40</v>
      </c>
      <c r="L40" s="2" t="s">
        <v>40</v>
      </c>
    </row>
    <row r="41" spans="1:17" ht="171.75" customHeight="1" x14ac:dyDescent="0.25">
      <c r="A41" s="63" t="s">
        <v>36</v>
      </c>
      <c r="B41" s="42" t="s">
        <v>19</v>
      </c>
      <c r="C41" s="61" t="s">
        <v>10</v>
      </c>
      <c r="D41" s="6" t="s">
        <v>15</v>
      </c>
      <c r="E41" s="6" t="s">
        <v>15</v>
      </c>
      <c r="F41" s="6" t="s">
        <v>15</v>
      </c>
      <c r="G41" s="6" t="s">
        <v>15</v>
      </c>
      <c r="H41" s="6" t="s">
        <v>40</v>
      </c>
      <c r="I41" s="6" t="s">
        <v>40</v>
      </c>
      <c r="J41" s="6" t="s">
        <v>40</v>
      </c>
      <c r="K41" s="6" t="s">
        <v>40</v>
      </c>
      <c r="L41" s="6" t="s">
        <v>40</v>
      </c>
    </row>
    <row r="42" spans="1:17" ht="62.25" customHeight="1" x14ac:dyDescent="0.25">
      <c r="A42" s="104" t="s">
        <v>37</v>
      </c>
      <c r="B42" s="106" t="s">
        <v>24</v>
      </c>
      <c r="C42" s="61" t="s">
        <v>5</v>
      </c>
      <c r="D42" s="11">
        <f>SUM(E42:L42)</f>
        <v>40090316.780000001</v>
      </c>
      <c r="E42" s="11">
        <v>0</v>
      </c>
      <c r="F42" s="11">
        <v>0</v>
      </c>
      <c r="G42" s="11">
        <f>SUM(G43:G45)</f>
        <v>40090316.780000001</v>
      </c>
      <c r="H42" s="11">
        <f>SUM(H43:H45)</f>
        <v>0</v>
      </c>
      <c r="I42" s="11">
        <f t="shared" ref="I42:K42" si="31">SUM(I43:I45)</f>
        <v>0</v>
      </c>
      <c r="J42" s="11">
        <f t="shared" si="31"/>
        <v>0</v>
      </c>
      <c r="K42" s="11">
        <f t="shared" si="31"/>
        <v>0</v>
      </c>
      <c r="L42" s="11">
        <f t="shared" ref="L42" si="32">SUM(L43:L45)</f>
        <v>0</v>
      </c>
    </row>
    <row r="43" spans="1:17" ht="62.25" customHeight="1" x14ac:dyDescent="0.25">
      <c r="A43" s="105"/>
      <c r="B43" s="105"/>
      <c r="C43" s="61" t="s">
        <v>10</v>
      </c>
      <c r="D43" s="11">
        <f>SUM(E43:L43)</f>
        <v>830851.79</v>
      </c>
      <c r="E43" s="11">
        <v>0</v>
      </c>
      <c r="F43" s="11">
        <v>0</v>
      </c>
      <c r="G43" s="11">
        <v>830851.79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7" ht="95.25" customHeight="1" x14ac:dyDescent="0.25">
      <c r="A44" s="105"/>
      <c r="B44" s="105"/>
      <c r="C44" s="61" t="s">
        <v>6</v>
      </c>
      <c r="D44" s="11">
        <f>SUM(E44:L44)</f>
        <v>7554105.9400000004</v>
      </c>
      <c r="E44" s="11">
        <v>0</v>
      </c>
      <c r="F44" s="11">
        <v>0</v>
      </c>
      <c r="G44" s="11">
        <v>7554105.9400000004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</row>
    <row r="45" spans="1:17" ht="84.75" customHeight="1" x14ac:dyDescent="0.25">
      <c r="A45" s="105"/>
      <c r="B45" s="105"/>
      <c r="C45" s="61" t="s">
        <v>9</v>
      </c>
      <c r="D45" s="11">
        <f>SUM(E45:L45)</f>
        <v>31705359.050000001</v>
      </c>
      <c r="E45" s="11">
        <v>0</v>
      </c>
      <c r="F45" s="11">
        <v>0</v>
      </c>
      <c r="G45" s="11">
        <v>31705359.050000001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</row>
    <row r="46" spans="1:17" ht="81" customHeight="1" x14ac:dyDescent="0.25">
      <c r="A46" s="81" t="s">
        <v>38</v>
      </c>
      <c r="B46" s="106" t="s">
        <v>24</v>
      </c>
      <c r="C46" s="61" t="s">
        <v>5</v>
      </c>
      <c r="D46" s="11">
        <f t="shared" ref="D46:D47" si="33">SUM(E46:L46)</f>
        <v>154200</v>
      </c>
      <c r="E46" s="11">
        <v>0</v>
      </c>
      <c r="F46" s="11">
        <v>0</v>
      </c>
      <c r="G46" s="11">
        <f t="shared" ref="G46:L46" si="34">SUM(G47:G47)</f>
        <v>154200</v>
      </c>
      <c r="H46" s="11">
        <f t="shared" si="34"/>
        <v>0</v>
      </c>
      <c r="I46" s="11">
        <f t="shared" si="34"/>
        <v>0</v>
      </c>
      <c r="J46" s="11">
        <f t="shared" si="34"/>
        <v>0</v>
      </c>
      <c r="K46" s="11">
        <f t="shared" si="34"/>
        <v>0</v>
      </c>
      <c r="L46" s="11">
        <f t="shared" si="34"/>
        <v>0</v>
      </c>
    </row>
    <row r="47" spans="1:17" ht="73.5" customHeight="1" x14ac:dyDescent="0.25">
      <c r="A47" s="107"/>
      <c r="B47" s="105"/>
      <c r="C47" s="61" t="s">
        <v>10</v>
      </c>
      <c r="D47" s="11">
        <f t="shared" si="33"/>
        <v>154200</v>
      </c>
      <c r="E47" s="11">
        <v>0</v>
      </c>
      <c r="F47" s="11">
        <v>0</v>
      </c>
      <c r="G47" s="11">
        <f>G49</f>
        <v>154200</v>
      </c>
      <c r="H47" s="11">
        <f>H49</f>
        <v>0</v>
      </c>
      <c r="I47" s="11">
        <f t="shared" ref="I47:K47" si="35">I49</f>
        <v>0</v>
      </c>
      <c r="J47" s="11">
        <f t="shared" si="35"/>
        <v>0</v>
      </c>
      <c r="K47" s="11">
        <f t="shared" si="35"/>
        <v>0</v>
      </c>
      <c r="L47" s="11">
        <f t="shared" ref="L47" si="36">L49</f>
        <v>0</v>
      </c>
    </row>
    <row r="48" spans="1:17" ht="66" customHeight="1" x14ac:dyDescent="0.25">
      <c r="A48" s="81" t="s">
        <v>39</v>
      </c>
      <c r="B48" s="81" t="s">
        <v>24</v>
      </c>
      <c r="C48" s="61" t="s">
        <v>5</v>
      </c>
      <c r="D48" s="11">
        <f>SUM(E48:L48)</f>
        <v>154200</v>
      </c>
      <c r="E48" s="11">
        <v>0</v>
      </c>
      <c r="F48" s="11">
        <f t="shared" ref="F48:G48" si="37">F49</f>
        <v>0</v>
      </c>
      <c r="G48" s="11">
        <f t="shared" si="37"/>
        <v>154200</v>
      </c>
      <c r="H48" s="11">
        <f>H49</f>
        <v>0</v>
      </c>
      <c r="I48" s="11">
        <f t="shared" ref="I48:L48" si="38">I49</f>
        <v>0</v>
      </c>
      <c r="J48" s="11">
        <f t="shared" si="38"/>
        <v>0</v>
      </c>
      <c r="K48" s="11">
        <f t="shared" si="38"/>
        <v>0</v>
      </c>
      <c r="L48" s="11">
        <f t="shared" si="38"/>
        <v>0</v>
      </c>
    </row>
    <row r="49" spans="1:21" ht="67.5" customHeight="1" x14ac:dyDescent="0.25">
      <c r="A49" s="82"/>
      <c r="B49" s="108"/>
      <c r="C49" s="61" t="s">
        <v>10</v>
      </c>
      <c r="D49" s="11">
        <f>SUM(E49:L49)</f>
        <v>154200</v>
      </c>
      <c r="E49" s="11">
        <v>0</v>
      </c>
      <c r="F49" s="11">
        <v>0</v>
      </c>
      <c r="G49" s="11">
        <v>154200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21" ht="51.75" customHeight="1" x14ac:dyDescent="0.25">
      <c r="A50" s="79" t="s">
        <v>23</v>
      </c>
      <c r="B50" s="79" t="s">
        <v>24</v>
      </c>
      <c r="C50" s="29" t="s">
        <v>5</v>
      </c>
      <c r="D50" s="9">
        <f>SUM(E50:L50)</f>
        <v>338657048.98000002</v>
      </c>
      <c r="E50" s="10">
        <f t="shared" ref="E50:J50" si="39">SUM(E51:E53)</f>
        <v>0</v>
      </c>
      <c r="F50" s="10">
        <f t="shared" si="39"/>
        <v>0</v>
      </c>
      <c r="G50" s="10">
        <f t="shared" si="39"/>
        <v>0</v>
      </c>
      <c r="H50" s="10">
        <f t="shared" si="39"/>
        <v>143799391.02000001</v>
      </c>
      <c r="I50" s="10">
        <f t="shared" si="39"/>
        <v>40732600</v>
      </c>
      <c r="J50" s="135">
        <f t="shared" si="39"/>
        <v>152125057.96000001</v>
      </c>
      <c r="K50" s="10">
        <f t="shared" ref="K50" si="40">SUM(K51:K53)</f>
        <v>1000000</v>
      </c>
      <c r="L50" s="10">
        <f t="shared" ref="L50" si="41">SUM(L51:L53)</f>
        <v>1000000</v>
      </c>
      <c r="M50" s="34"/>
    </row>
    <row r="51" spans="1:21" ht="62.25" customHeight="1" x14ac:dyDescent="0.25">
      <c r="A51" s="73"/>
      <c r="B51" s="73"/>
      <c r="C51" s="29" t="s">
        <v>10</v>
      </c>
      <c r="D51" s="9">
        <f t="shared" ref="D51:D52" si="42">SUM(E51:L51)</f>
        <v>21197748.98</v>
      </c>
      <c r="E51" s="10">
        <f>E59+E63</f>
        <v>0</v>
      </c>
      <c r="F51" s="10">
        <f t="shared" ref="F51" si="43">F59+F63</f>
        <v>0</v>
      </c>
      <c r="G51" s="10">
        <f>G59+G63+G80</f>
        <v>0</v>
      </c>
      <c r="H51" s="10">
        <f>H55</f>
        <v>975791.02</v>
      </c>
      <c r="I51" s="10">
        <f>I59+I63</f>
        <v>899200</v>
      </c>
      <c r="J51" s="135">
        <f>J59+J63+J70</f>
        <v>17322757.960000001</v>
      </c>
      <c r="K51" s="10">
        <f t="shared" ref="K51:L51" si="44">K59+K63+K70</f>
        <v>1000000</v>
      </c>
      <c r="L51" s="10">
        <f t="shared" si="44"/>
        <v>1000000</v>
      </c>
    </row>
    <row r="52" spans="1:21" ht="57" customHeight="1" x14ac:dyDescent="0.25">
      <c r="A52" s="73"/>
      <c r="B52" s="73"/>
      <c r="C52" s="29" t="s">
        <v>6</v>
      </c>
      <c r="D52" s="9">
        <f t="shared" si="42"/>
        <v>44611894.25</v>
      </c>
      <c r="E52" s="10">
        <f>E60+E64</f>
        <v>0</v>
      </c>
      <c r="F52" s="10">
        <f t="shared" ref="F52" si="45">F60+F64</f>
        <v>0</v>
      </c>
      <c r="G52" s="10">
        <f>G60+G64</f>
        <v>0</v>
      </c>
      <c r="H52" s="10">
        <f>H56+H67</f>
        <v>27561194.02</v>
      </c>
      <c r="I52" s="10">
        <f>I60+I64+I90</f>
        <v>8092062.3700000001</v>
      </c>
      <c r="J52" s="135">
        <f>J60+J64+J90+J71</f>
        <v>8958637.8599999994</v>
      </c>
      <c r="K52" s="10">
        <f t="shared" ref="K52:L52" si="46">K60+K64+K90+K71</f>
        <v>0</v>
      </c>
      <c r="L52" s="10">
        <f t="shared" si="46"/>
        <v>0</v>
      </c>
    </row>
    <row r="53" spans="1:21" s="20" customFormat="1" ht="60.75" customHeight="1" x14ac:dyDescent="0.35">
      <c r="A53" s="73"/>
      <c r="B53" s="73"/>
      <c r="C53" s="29" t="s">
        <v>9</v>
      </c>
      <c r="D53" s="9">
        <f>SUM(E53:L53)</f>
        <v>272847405.75</v>
      </c>
      <c r="E53" s="10">
        <f>E61+E65</f>
        <v>0</v>
      </c>
      <c r="F53" s="10">
        <f t="shared" ref="F53" si="47">F61+F65</f>
        <v>0</v>
      </c>
      <c r="G53" s="10">
        <f>G61+G65</f>
        <v>0</v>
      </c>
      <c r="H53" s="10">
        <f>H57+H68</f>
        <v>115262405.98</v>
      </c>
      <c r="I53" s="10">
        <f t="shared" ref="I53" si="48">I57+I68</f>
        <v>31741337.629999999</v>
      </c>
      <c r="J53" s="135">
        <f>J57+J68+J72</f>
        <v>125843662.14</v>
      </c>
      <c r="K53" s="10">
        <f t="shared" ref="K53:L53" si="49">K57+K68+K72</f>
        <v>0</v>
      </c>
      <c r="L53" s="10">
        <f t="shared" si="49"/>
        <v>0</v>
      </c>
      <c r="M53" s="43"/>
      <c r="N53" s="44"/>
      <c r="O53" s="98"/>
      <c r="P53" s="98"/>
      <c r="Q53" s="98"/>
      <c r="R53" s="45"/>
      <c r="S53" s="98"/>
      <c r="T53" s="98"/>
      <c r="U53" s="98"/>
    </row>
    <row r="54" spans="1:21" s="20" customFormat="1" ht="60.75" customHeight="1" x14ac:dyDescent="0.35">
      <c r="A54" s="73" t="s">
        <v>48</v>
      </c>
      <c r="B54" s="76" t="s">
        <v>24</v>
      </c>
      <c r="C54" s="61" t="s">
        <v>5</v>
      </c>
      <c r="D54" s="12">
        <f>SUM(E54:L54)</f>
        <v>132379444.58000001</v>
      </c>
      <c r="E54" s="11">
        <f>E55+E56+E57</f>
        <v>0</v>
      </c>
      <c r="F54" s="11">
        <f>F55+F56+F57</f>
        <v>0</v>
      </c>
      <c r="G54" s="11">
        <f t="shared" ref="G54" si="50">G55+G56+G57</f>
        <v>0</v>
      </c>
      <c r="H54" s="11">
        <f t="shared" ref="H54" si="51">H55+H56+H57</f>
        <v>46807091.020000003</v>
      </c>
      <c r="I54" s="11">
        <f t="shared" ref="I54" si="52">I55+I56+I57</f>
        <v>40732600</v>
      </c>
      <c r="J54" s="131">
        <f>J55+J56+J57</f>
        <v>42839753.560000002</v>
      </c>
      <c r="K54" s="11">
        <f t="shared" ref="K54:L54" si="53">K55+K56+K57</f>
        <v>1000000</v>
      </c>
      <c r="L54" s="11">
        <f t="shared" si="53"/>
        <v>1000000</v>
      </c>
      <c r="M54" s="43"/>
      <c r="N54" s="44"/>
      <c r="O54" s="62"/>
      <c r="P54" s="62"/>
      <c r="Q54" s="62"/>
      <c r="R54" s="45"/>
      <c r="S54" s="62"/>
      <c r="T54" s="62"/>
      <c r="U54" s="62"/>
    </row>
    <row r="55" spans="1:21" s="20" customFormat="1" ht="60.75" customHeight="1" x14ac:dyDescent="0.35">
      <c r="A55" s="74"/>
      <c r="B55" s="77"/>
      <c r="C55" s="61" t="s">
        <v>10</v>
      </c>
      <c r="D55" s="12">
        <f t="shared" ref="D55:D57" si="54">SUM(E55:L55)</f>
        <v>7912444.5800000001</v>
      </c>
      <c r="E55" s="11">
        <v>0</v>
      </c>
      <c r="F55" s="11">
        <v>0</v>
      </c>
      <c r="G55" s="11">
        <v>0</v>
      </c>
      <c r="H55" s="11">
        <f>H59+H63</f>
        <v>975791.02</v>
      </c>
      <c r="I55" s="11">
        <f t="shared" ref="I55:K55" si="55">I59+I63</f>
        <v>899200</v>
      </c>
      <c r="J55" s="131">
        <f>J59+J63</f>
        <v>4037453.5599999996</v>
      </c>
      <c r="K55" s="11">
        <f t="shared" si="55"/>
        <v>1000000</v>
      </c>
      <c r="L55" s="11">
        <f t="shared" ref="L55" si="56">L59+L63</f>
        <v>1000000</v>
      </c>
      <c r="M55" s="43"/>
      <c r="N55" s="44"/>
      <c r="O55" s="62"/>
      <c r="P55" s="62"/>
      <c r="Q55" s="62"/>
      <c r="R55" s="45"/>
      <c r="S55" s="62"/>
      <c r="T55" s="62"/>
      <c r="U55" s="62"/>
    </row>
    <row r="56" spans="1:21" s="20" customFormat="1" ht="60.75" customHeight="1" x14ac:dyDescent="0.35">
      <c r="A56" s="74"/>
      <c r="B56" s="77"/>
      <c r="C56" s="61" t="s">
        <v>6</v>
      </c>
      <c r="D56" s="12">
        <f>SUM(E56:L56)</f>
        <v>26619594.25</v>
      </c>
      <c r="E56" s="11">
        <v>0</v>
      </c>
      <c r="F56" s="11">
        <v>0</v>
      </c>
      <c r="G56" s="11">
        <v>0</v>
      </c>
      <c r="H56" s="11">
        <f>H60+H64</f>
        <v>10568894.02</v>
      </c>
      <c r="I56" s="11">
        <f t="shared" ref="I56:K56" si="57">I60+I64</f>
        <v>8092062.3700000001</v>
      </c>
      <c r="J56" s="131">
        <f>J60+J64</f>
        <v>7958637.8600000003</v>
      </c>
      <c r="K56" s="11">
        <f t="shared" si="57"/>
        <v>0</v>
      </c>
      <c r="L56" s="11">
        <f t="shared" ref="L56" si="58">L60+L64</f>
        <v>0</v>
      </c>
      <c r="M56" s="43"/>
      <c r="N56" s="44"/>
      <c r="O56" s="62"/>
      <c r="P56" s="62"/>
      <c r="Q56" s="62"/>
      <c r="R56" s="45"/>
      <c r="S56" s="62"/>
      <c r="T56" s="62"/>
      <c r="U56" s="62"/>
    </row>
    <row r="57" spans="1:21" s="20" customFormat="1" ht="60.75" customHeight="1" x14ac:dyDescent="0.35">
      <c r="A57" s="75"/>
      <c r="B57" s="78"/>
      <c r="C57" s="61" t="s">
        <v>9</v>
      </c>
      <c r="D57" s="12">
        <f t="shared" si="54"/>
        <v>97847405.75</v>
      </c>
      <c r="E57" s="11">
        <v>0</v>
      </c>
      <c r="F57" s="11">
        <v>0</v>
      </c>
      <c r="G57" s="11">
        <v>0</v>
      </c>
      <c r="H57" s="11">
        <f>H61+H65</f>
        <v>35262405.980000004</v>
      </c>
      <c r="I57" s="11">
        <f t="shared" ref="I57:K57" si="59">I61+I65</f>
        <v>31741337.629999999</v>
      </c>
      <c r="J57" s="131">
        <f>J61+J65</f>
        <v>30843662.140000001</v>
      </c>
      <c r="K57" s="11">
        <f t="shared" si="59"/>
        <v>0</v>
      </c>
      <c r="L57" s="11">
        <f t="shared" ref="L57" si="60">L61+L65</f>
        <v>0</v>
      </c>
      <c r="M57" s="43"/>
      <c r="N57" s="44"/>
      <c r="O57" s="62"/>
      <c r="P57" s="62"/>
      <c r="Q57" s="62"/>
      <c r="R57" s="45"/>
      <c r="S57" s="62"/>
      <c r="T57" s="62"/>
      <c r="U57" s="62"/>
    </row>
    <row r="58" spans="1:21" ht="50.25" customHeight="1" x14ac:dyDescent="0.3">
      <c r="A58" s="80" t="s">
        <v>45</v>
      </c>
      <c r="B58" s="99" t="s">
        <v>24</v>
      </c>
      <c r="C58" s="61" t="s">
        <v>5</v>
      </c>
      <c r="D58" s="11">
        <f>SUM(E58:L58)</f>
        <v>91790466.620000005</v>
      </c>
      <c r="E58" s="11">
        <f>SUM(E59:E61)</f>
        <v>0</v>
      </c>
      <c r="F58" s="11">
        <f t="shared" ref="F58:H58" si="61">SUM(F59:F61)</f>
        <v>0</v>
      </c>
      <c r="G58" s="11">
        <f t="shared" si="61"/>
        <v>0</v>
      </c>
      <c r="H58" s="11">
        <f t="shared" si="61"/>
        <v>23586322.100000001</v>
      </c>
      <c r="I58" s="33">
        <f>SUM(I59:I61)</f>
        <v>35767048.960000001</v>
      </c>
      <c r="J58" s="133">
        <f t="shared" ref="J58:K58" si="62">SUM(J59:J61)</f>
        <v>31024953.559999999</v>
      </c>
      <c r="K58" s="11">
        <f t="shared" si="62"/>
        <v>706071</v>
      </c>
      <c r="L58" s="11">
        <f t="shared" ref="L58" si="63">SUM(L59:L61)</f>
        <v>706071</v>
      </c>
      <c r="M58" s="34"/>
      <c r="N58" s="46"/>
    </row>
    <row r="59" spans="1:21" ht="59.25" customHeight="1" x14ac:dyDescent="0.3">
      <c r="A59" s="80"/>
      <c r="B59" s="99"/>
      <c r="C59" s="61" t="s">
        <v>10</v>
      </c>
      <c r="D59" s="11">
        <f>SUM(E59:L59)</f>
        <v>6438765.1999999993</v>
      </c>
      <c r="E59" s="11">
        <v>0</v>
      </c>
      <c r="F59" s="37">
        <v>0</v>
      </c>
      <c r="G59" s="37">
        <v>0</v>
      </c>
      <c r="H59" s="37">
        <v>491705.87</v>
      </c>
      <c r="I59" s="37">
        <v>789582.07</v>
      </c>
      <c r="J59" s="131">
        <v>3745335.26</v>
      </c>
      <c r="K59" s="37">
        <v>706071</v>
      </c>
      <c r="L59" s="37">
        <v>706071</v>
      </c>
      <c r="N59" s="46"/>
    </row>
    <row r="60" spans="1:21" ht="55.5" customHeight="1" x14ac:dyDescent="0.3">
      <c r="A60" s="80"/>
      <c r="B60" s="99"/>
      <c r="C60" s="61" t="s">
        <v>6</v>
      </c>
      <c r="D60" s="11">
        <f>SUM(E60:L60)</f>
        <v>18026559.120000001</v>
      </c>
      <c r="E60" s="11">
        <v>0</v>
      </c>
      <c r="F60" s="11">
        <v>0</v>
      </c>
      <c r="G60" s="11">
        <v>0</v>
      </c>
      <c r="H60" s="11">
        <v>5325717.38</v>
      </c>
      <c r="I60" s="33">
        <v>7105590.8700000001</v>
      </c>
      <c r="J60" s="133">
        <v>5595250.8700000001</v>
      </c>
      <c r="K60" s="11">
        <v>0</v>
      </c>
      <c r="L60" s="11">
        <v>0</v>
      </c>
      <c r="N60" s="46"/>
    </row>
    <row r="61" spans="1:21" ht="48" customHeight="1" x14ac:dyDescent="0.3">
      <c r="A61" s="80"/>
      <c r="B61" s="99"/>
      <c r="C61" s="61" t="s">
        <v>9</v>
      </c>
      <c r="D61" s="11">
        <f t="shared" ref="D61" si="64">SUM(E61:L61)</f>
        <v>67325142.300000012</v>
      </c>
      <c r="E61" s="12">
        <v>0</v>
      </c>
      <c r="F61" s="12">
        <v>0</v>
      </c>
      <c r="G61" s="12">
        <v>0</v>
      </c>
      <c r="H61" s="12">
        <v>17768898.850000001</v>
      </c>
      <c r="I61" s="40">
        <v>27871876.02</v>
      </c>
      <c r="J61" s="132">
        <v>21684367.43</v>
      </c>
      <c r="K61" s="12">
        <v>0</v>
      </c>
      <c r="L61" s="12">
        <v>0</v>
      </c>
      <c r="N61" s="46"/>
    </row>
    <row r="62" spans="1:21" ht="66.75" customHeight="1" x14ac:dyDescent="0.25">
      <c r="A62" s="100" t="s">
        <v>46</v>
      </c>
      <c r="B62" s="102" t="s">
        <v>24</v>
      </c>
      <c r="C62" s="61" t="s">
        <v>5</v>
      </c>
      <c r="D62" s="11">
        <f>SUM(E62:L62)</f>
        <v>40588977.959999993</v>
      </c>
      <c r="E62" s="11">
        <f t="shared" ref="E62:K62" si="65">SUM(E63:E65)</f>
        <v>0</v>
      </c>
      <c r="F62" s="11">
        <f t="shared" si="65"/>
        <v>0</v>
      </c>
      <c r="G62" s="11">
        <f t="shared" si="65"/>
        <v>0</v>
      </c>
      <c r="H62" s="11">
        <f t="shared" si="65"/>
        <v>23220768.919999998</v>
      </c>
      <c r="I62" s="11">
        <f t="shared" si="65"/>
        <v>4965551.04</v>
      </c>
      <c r="J62" s="131">
        <f t="shared" si="65"/>
        <v>11814800</v>
      </c>
      <c r="K62" s="11">
        <f t="shared" si="65"/>
        <v>293929</v>
      </c>
      <c r="L62" s="11">
        <f t="shared" ref="L62" si="66">SUM(L63:L65)</f>
        <v>293929</v>
      </c>
    </row>
    <row r="63" spans="1:21" ht="69.75" customHeight="1" x14ac:dyDescent="0.25">
      <c r="A63" s="101"/>
      <c r="B63" s="103"/>
      <c r="C63" s="61" t="s">
        <v>10</v>
      </c>
      <c r="D63" s="11">
        <f>SUM(E63:L63)</f>
        <v>1473679.3800000001</v>
      </c>
      <c r="E63" s="11">
        <v>0</v>
      </c>
      <c r="F63" s="37">
        <v>0</v>
      </c>
      <c r="G63" s="37">
        <v>0</v>
      </c>
      <c r="H63" s="37">
        <v>484085.15</v>
      </c>
      <c r="I63" s="37">
        <v>109617.93</v>
      </c>
      <c r="J63" s="131">
        <v>292118.3</v>
      </c>
      <c r="K63" s="37">
        <v>293929</v>
      </c>
      <c r="L63" s="37">
        <v>293929</v>
      </c>
    </row>
    <row r="64" spans="1:21" ht="67.5" customHeight="1" x14ac:dyDescent="0.25">
      <c r="A64" s="101"/>
      <c r="B64" s="103"/>
      <c r="C64" s="61" t="s">
        <v>6</v>
      </c>
      <c r="D64" s="11">
        <f t="shared" ref="D64:D74" si="67">SUM(E64:L64)</f>
        <v>8593035.129999999</v>
      </c>
      <c r="E64" s="11">
        <v>0</v>
      </c>
      <c r="F64" s="11">
        <v>0</v>
      </c>
      <c r="G64" s="11">
        <v>0</v>
      </c>
      <c r="H64" s="11">
        <v>5243176.6399999997</v>
      </c>
      <c r="I64" s="33">
        <v>986471.5</v>
      </c>
      <c r="J64" s="133">
        <v>2363386.9900000002</v>
      </c>
      <c r="K64" s="11">
        <v>0</v>
      </c>
      <c r="L64" s="11">
        <v>0</v>
      </c>
    </row>
    <row r="65" spans="1:12" ht="76.5" customHeight="1" x14ac:dyDescent="0.25">
      <c r="A65" s="101"/>
      <c r="B65" s="103"/>
      <c r="C65" s="61" t="s">
        <v>9</v>
      </c>
      <c r="D65" s="11">
        <f t="shared" si="67"/>
        <v>30522263.449999999</v>
      </c>
      <c r="E65" s="12">
        <v>0</v>
      </c>
      <c r="F65" s="12">
        <v>0</v>
      </c>
      <c r="G65" s="12">
        <v>0</v>
      </c>
      <c r="H65" s="12">
        <v>17493507.129999999</v>
      </c>
      <c r="I65" s="40">
        <v>3869461.61</v>
      </c>
      <c r="J65" s="132">
        <v>9159294.7100000009</v>
      </c>
      <c r="K65" s="12">
        <v>0</v>
      </c>
      <c r="L65" s="12">
        <v>0</v>
      </c>
    </row>
    <row r="66" spans="1:12" ht="66.75" customHeight="1" x14ac:dyDescent="0.25">
      <c r="A66" s="100" t="s">
        <v>44</v>
      </c>
      <c r="B66" s="100" t="s">
        <v>24</v>
      </c>
      <c r="C66" s="61" t="s">
        <v>5</v>
      </c>
      <c r="D66" s="11">
        <f t="shared" si="67"/>
        <v>96992300</v>
      </c>
      <c r="E66" s="12">
        <f>E67+E68</f>
        <v>0</v>
      </c>
      <c r="F66" s="12">
        <f t="shared" ref="F66:K66" si="68">F67+F68</f>
        <v>0</v>
      </c>
      <c r="G66" s="12">
        <f t="shared" si="68"/>
        <v>0</v>
      </c>
      <c r="H66" s="12">
        <f t="shared" si="68"/>
        <v>96992300</v>
      </c>
      <c r="I66" s="12">
        <f t="shared" si="68"/>
        <v>0</v>
      </c>
      <c r="J66" s="12">
        <f t="shared" si="68"/>
        <v>0</v>
      </c>
      <c r="K66" s="12">
        <f t="shared" si="68"/>
        <v>0</v>
      </c>
      <c r="L66" s="12">
        <f t="shared" ref="L66" si="69">L67+L68</f>
        <v>0</v>
      </c>
    </row>
    <row r="67" spans="1:12" ht="82.5" customHeight="1" x14ac:dyDescent="0.25">
      <c r="A67" s="67"/>
      <c r="B67" s="118"/>
      <c r="C67" s="61" t="s">
        <v>6</v>
      </c>
      <c r="D67" s="11">
        <f t="shared" si="67"/>
        <v>16992300</v>
      </c>
      <c r="E67" s="12">
        <v>0</v>
      </c>
      <c r="F67" s="12">
        <v>0</v>
      </c>
      <c r="G67" s="12">
        <v>0</v>
      </c>
      <c r="H67" s="12">
        <v>16992300</v>
      </c>
      <c r="I67" s="40">
        <v>0</v>
      </c>
      <c r="J67" s="40">
        <v>0</v>
      </c>
      <c r="K67" s="12">
        <v>0</v>
      </c>
      <c r="L67" s="12">
        <v>0</v>
      </c>
    </row>
    <row r="68" spans="1:12" ht="67.5" customHeight="1" x14ac:dyDescent="0.25">
      <c r="A68" s="68"/>
      <c r="B68" s="114"/>
      <c r="C68" s="61" t="s">
        <v>9</v>
      </c>
      <c r="D68" s="11">
        <f>SUM(E68:L68)</f>
        <v>80000000</v>
      </c>
      <c r="E68" s="12">
        <v>0</v>
      </c>
      <c r="F68" s="12">
        <v>0</v>
      </c>
      <c r="G68" s="12">
        <v>0</v>
      </c>
      <c r="H68" s="12">
        <v>80000000</v>
      </c>
      <c r="I68" s="40">
        <v>0</v>
      </c>
      <c r="J68" s="40">
        <v>0</v>
      </c>
      <c r="K68" s="12">
        <v>0</v>
      </c>
      <c r="L68" s="12">
        <v>0</v>
      </c>
    </row>
    <row r="69" spans="1:12" ht="52.5" customHeight="1" x14ac:dyDescent="0.25">
      <c r="A69" s="65" t="s">
        <v>57</v>
      </c>
      <c r="B69" s="65" t="s">
        <v>24</v>
      </c>
      <c r="C69" s="61" t="s">
        <v>5</v>
      </c>
      <c r="D69" s="11">
        <f t="shared" ref="D69" si="70">SUM(E69:L69)</f>
        <v>109285304.40000001</v>
      </c>
      <c r="E69" s="12">
        <f>E70</f>
        <v>0</v>
      </c>
      <c r="F69" s="12">
        <f t="shared" ref="F69:L69" si="71">F70</f>
        <v>0</v>
      </c>
      <c r="G69" s="12">
        <f t="shared" si="71"/>
        <v>0</v>
      </c>
      <c r="H69" s="12">
        <f t="shared" si="71"/>
        <v>0</v>
      </c>
      <c r="I69" s="12">
        <f t="shared" si="71"/>
        <v>0</v>
      </c>
      <c r="J69" s="134">
        <f>J70+J71+J72</f>
        <v>109285304.40000001</v>
      </c>
      <c r="K69" s="12">
        <f t="shared" si="71"/>
        <v>0</v>
      </c>
      <c r="L69" s="12">
        <f t="shared" si="71"/>
        <v>0</v>
      </c>
    </row>
    <row r="70" spans="1:12" ht="60" customHeight="1" x14ac:dyDescent="0.25">
      <c r="A70" s="69"/>
      <c r="B70" s="66"/>
      <c r="C70" s="61" t="s">
        <v>28</v>
      </c>
      <c r="D70" s="11">
        <f>SUM(E70:L70)</f>
        <v>13285304.4</v>
      </c>
      <c r="E70" s="12">
        <v>0</v>
      </c>
      <c r="F70" s="12">
        <v>0</v>
      </c>
      <c r="G70" s="12">
        <v>0</v>
      </c>
      <c r="H70" s="12">
        <v>0</v>
      </c>
      <c r="I70" s="40">
        <v>0</v>
      </c>
      <c r="J70" s="132">
        <v>13285304.4</v>
      </c>
      <c r="K70" s="12">
        <v>0</v>
      </c>
      <c r="L70" s="12">
        <v>0</v>
      </c>
    </row>
    <row r="71" spans="1:12" ht="58.5" customHeight="1" x14ac:dyDescent="0.25">
      <c r="A71" s="67"/>
      <c r="B71" s="67"/>
      <c r="C71" s="61" t="s">
        <v>6</v>
      </c>
      <c r="D71" s="11">
        <f>SUM(E71:L71)</f>
        <v>1000000</v>
      </c>
      <c r="E71" s="12">
        <v>0</v>
      </c>
      <c r="F71" s="12">
        <v>0</v>
      </c>
      <c r="G71" s="12">
        <v>0</v>
      </c>
      <c r="H71" s="12">
        <v>0</v>
      </c>
      <c r="I71" s="40">
        <v>0</v>
      </c>
      <c r="J71" s="132">
        <v>1000000</v>
      </c>
      <c r="K71" s="12">
        <v>0</v>
      </c>
      <c r="L71" s="12">
        <v>0</v>
      </c>
    </row>
    <row r="72" spans="1:12" ht="64.5" customHeight="1" x14ac:dyDescent="0.25">
      <c r="A72" s="68"/>
      <c r="B72" s="68"/>
      <c r="C72" s="61" t="s">
        <v>9</v>
      </c>
      <c r="D72" s="11">
        <f>SUM(E72:L72)</f>
        <v>95000000</v>
      </c>
      <c r="E72" s="12">
        <v>0</v>
      </c>
      <c r="F72" s="12">
        <v>0</v>
      </c>
      <c r="G72" s="12">
        <v>0</v>
      </c>
      <c r="H72" s="12">
        <v>0</v>
      </c>
      <c r="I72" s="40">
        <v>0</v>
      </c>
      <c r="J72" s="132">
        <v>95000000</v>
      </c>
      <c r="K72" s="12">
        <v>0</v>
      </c>
      <c r="L72" s="12">
        <v>0</v>
      </c>
    </row>
    <row r="73" spans="1:12" ht="77.25" customHeight="1" x14ac:dyDescent="0.25">
      <c r="A73" s="70" t="s">
        <v>31</v>
      </c>
      <c r="B73" s="100" t="s">
        <v>24</v>
      </c>
      <c r="C73" s="61" t="s">
        <v>5</v>
      </c>
      <c r="D73" s="11">
        <f t="shared" si="67"/>
        <v>3019384.8000000003</v>
      </c>
      <c r="E73" s="12">
        <f>E74</f>
        <v>0</v>
      </c>
      <c r="F73" s="12">
        <f t="shared" ref="F73:L73" si="72">F74</f>
        <v>0</v>
      </c>
      <c r="G73" s="12">
        <f t="shared" si="72"/>
        <v>0</v>
      </c>
      <c r="H73" s="12">
        <f t="shared" si="72"/>
        <v>2511453.2400000002</v>
      </c>
      <c r="I73" s="12">
        <f t="shared" si="72"/>
        <v>507931.56</v>
      </c>
      <c r="J73" s="12">
        <f t="shared" si="72"/>
        <v>0</v>
      </c>
      <c r="K73" s="12">
        <f t="shared" si="72"/>
        <v>0</v>
      </c>
      <c r="L73" s="12">
        <f t="shared" si="72"/>
        <v>0</v>
      </c>
    </row>
    <row r="74" spans="1:12" ht="102.75" customHeight="1" x14ac:dyDescent="0.25">
      <c r="A74" s="68"/>
      <c r="B74" s="114"/>
      <c r="C74" s="61" t="s">
        <v>28</v>
      </c>
      <c r="D74" s="11">
        <f t="shared" si="67"/>
        <v>3019384.8000000003</v>
      </c>
      <c r="E74" s="12">
        <v>0</v>
      </c>
      <c r="F74" s="12">
        <v>0</v>
      </c>
      <c r="G74" s="12">
        <v>0</v>
      </c>
      <c r="H74" s="12">
        <f>H78</f>
        <v>2511453.2400000002</v>
      </c>
      <c r="I74" s="12">
        <f t="shared" ref="I74:K74" si="73">I78</f>
        <v>507931.56</v>
      </c>
      <c r="J74" s="12">
        <f t="shared" si="73"/>
        <v>0</v>
      </c>
      <c r="K74" s="12">
        <f t="shared" si="73"/>
        <v>0</v>
      </c>
      <c r="L74" s="12">
        <v>0</v>
      </c>
    </row>
    <row r="75" spans="1:12" ht="243.75" x14ac:dyDescent="0.25">
      <c r="A75" s="63" t="s">
        <v>29</v>
      </c>
      <c r="B75" s="42" t="s">
        <v>24</v>
      </c>
      <c r="C75" s="61" t="s">
        <v>10</v>
      </c>
      <c r="D75" s="2" t="s">
        <v>40</v>
      </c>
      <c r="E75" s="2" t="s">
        <v>40</v>
      </c>
      <c r="F75" s="2" t="s">
        <v>40</v>
      </c>
      <c r="G75" s="2" t="s">
        <v>40</v>
      </c>
      <c r="H75" s="2" t="s">
        <v>16</v>
      </c>
      <c r="I75" s="2" t="s">
        <v>16</v>
      </c>
      <c r="J75" s="2" t="s">
        <v>16</v>
      </c>
      <c r="K75" s="2" t="s">
        <v>16</v>
      </c>
      <c r="L75" s="2" t="s">
        <v>16</v>
      </c>
    </row>
    <row r="76" spans="1:12" ht="198" customHeight="1" x14ac:dyDescent="0.25">
      <c r="A76" s="14" t="s">
        <v>30</v>
      </c>
      <c r="B76" s="42" t="s">
        <v>19</v>
      </c>
      <c r="C76" s="61" t="s">
        <v>10</v>
      </c>
      <c r="D76" s="6" t="s">
        <v>40</v>
      </c>
      <c r="E76" s="6" t="s">
        <v>40</v>
      </c>
      <c r="F76" s="6" t="s">
        <v>40</v>
      </c>
      <c r="G76" s="6" t="s">
        <v>40</v>
      </c>
      <c r="H76" s="6" t="s">
        <v>15</v>
      </c>
      <c r="I76" s="6" t="s">
        <v>15</v>
      </c>
      <c r="J76" s="6" t="s">
        <v>15</v>
      </c>
      <c r="K76" s="6" t="s">
        <v>15</v>
      </c>
      <c r="L76" s="6" t="s">
        <v>15</v>
      </c>
    </row>
    <row r="77" spans="1:12" ht="89.25" customHeight="1" x14ac:dyDescent="0.25">
      <c r="A77" s="65" t="s">
        <v>32</v>
      </c>
      <c r="B77" s="116" t="s">
        <v>24</v>
      </c>
      <c r="C77" s="61" t="s">
        <v>5</v>
      </c>
      <c r="D77" s="11">
        <f>SUM(E77:L77)</f>
        <v>3019384.8000000003</v>
      </c>
      <c r="E77" s="6">
        <v>0</v>
      </c>
      <c r="F77" s="6">
        <v>0</v>
      </c>
      <c r="G77" s="6">
        <v>0</v>
      </c>
      <c r="H77" s="6">
        <f>H78</f>
        <v>2511453.2400000002</v>
      </c>
      <c r="I77" s="6">
        <f t="shared" ref="I77:L77" si="74">I78</f>
        <v>507931.56</v>
      </c>
      <c r="J77" s="6">
        <f t="shared" si="74"/>
        <v>0</v>
      </c>
      <c r="K77" s="6">
        <f t="shared" si="74"/>
        <v>0</v>
      </c>
      <c r="L77" s="6">
        <f t="shared" si="74"/>
        <v>0</v>
      </c>
    </row>
    <row r="78" spans="1:12" ht="86.25" customHeight="1" x14ac:dyDescent="0.25">
      <c r="A78" s="115"/>
      <c r="B78" s="68"/>
      <c r="C78" s="61" t="s">
        <v>10</v>
      </c>
      <c r="D78" s="11">
        <f t="shared" ref="D78:D86" si="75">SUM(E78:L78)</f>
        <v>3019384.8000000003</v>
      </c>
      <c r="E78" s="6">
        <v>0</v>
      </c>
      <c r="F78" s="6">
        <v>0</v>
      </c>
      <c r="G78" s="6">
        <v>0</v>
      </c>
      <c r="H78" s="6">
        <v>2511453.2400000002</v>
      </c>
      <c r="I78" s="6">
        <v>507931.56</v>
      </c>
      <c r="J78" s="6">
        <v>0</v>
      </c>
      <c r="K78" s="6">
        <v>0</v>
      </c>
      <c r="L78" s="6">
        <v>0</v>
      </c>
    </row>
    <row r="79" spans="1:12" ht="59.25" customHeight="1" x14ac:dyDescent="0.25">
      <c r="A79" s="117" t="s">
        <v>33</v>
      </c>
      <c r="B79" s="81" t="s">
        <v>24</v>
      </c>
      <c r="C79" s="61" t="s">
        <v>5</v>
      </c>
      <c r="D79" s="11">
        <f t="shared" si="75"/>
        <v>13483783.299999999</v>
      </c>
      <c r="E79" s="11">
        <f t="shared" ref="E79:G79" si="76">E80+E81</f>
        <v>0</v>
      </c>
      <c r="F79" s="11">
        <f t="shared" si="76"/>
        <v>0</v>
      </c>
      <c r="G79" s="11">
        <f t="shared" si="76"/>
        <v>0</v>
      </c>
      <c r="H79" s="11">
        <f>H80+H81</f>
        <v>8483783.2999999989</v>
      </c>
      <c r="I79" s="11">
        <f t="shared" ref="I79:K79" si="77">I80+I81</f>
        <v>0</v>
      </c>
      <c r="J79" s="131">
        <f>J80+J81</f>
        <v>5000000</v>
      </c>
      <c r="K79" s="11">
        <f t="shared" si="77"/>
        <v>0</v>
      </c>
      <c r="L79" s="11">
        <f t="shared" ref="L79" si="78">L80+L81</f>
        <v>0</v>
      </c>
    </row>
    <row r="80" spans="1:12" ht="57.75" customHeight="1" x14ac:dyDescent="0.25">
      <c r="A80" s="67"/>
      <c r="B80" s="118"/>
      <c r="C80" s="61" t="s">
        <v>10</v>
      </c>
      <c r="D80" s="11">
        <f t="shared" si="75"/>
        <v>5942313.3199999994</v>
      </c>
      <c r="E80" s="11">
        <f>E83+E85+E89</f>
        <v>0</v>
      </c>
      <c r="F80" s="11">
        <f>F83+F85+F89</f>
        <v>0</v>
      </c>
      <c r="G80" s="11">
        <f>G83+G85+G89</f>
        <v>0</v>
      </c>
      <c r="H80" s="11">
        <f>H83+H85+H87+H89+H92</f>
        <v>5392313.209999999</v>
      </c>
      <c r="I80" s="11">
        <f t="shared" ref="I80" si="79">I83+I85</f>
        <v>0</v>
      </c>
      <c r="J80" s="131">
        <f>J95</f>
        <v>550000.11</v>
      </c>
      <c r="K80" s="11">
        <f t="shared" ref="K80:L80" si="80">K95</f>
        <v>0</v>
      </c>
      <c r="L80" s="11">
        <f t="shared" si="80"/>
        <v>0</v>
      </c>
    </row>
    <row r="81" spans="1:12" ht="64.5" customHeight="1" x14ac:dyDescent="0.25">
      <c r="A81" s="68"/>
      <c r="B81" s="68"/>
      <c r="C81" s="61" t="s">
        <v>6</v>
      </c>
      <c r="D81" s="11">
        <f t="shared" si="75"/>
        <v>7541469.9799999995</v>
      </c>
      <c r="E81" s="11">
        <v>0</v>
      </c>
      <c r="F81" s="11">
        <v>0</v>
      </c>
      <c r="G81" s="11">
        <v>0</v>
      </c>
      <c r="H81" s="11">
        <f>H90+H93</f>
        <v>3091470.09</v>
      </c>
      <c r="I81" s="11">
        <v>0</v>
      </c>
      <c r="J81" s="131">
        <f>J96</f>
        <v>4449999.8899999997</v>
      </c>
      <c r="K81" s="11">
        <v>0</v>
      </c>
      <c r="L81" s="11">
        <v>0</v>
      </c>
    </row>
    <row r="82" spans="1:12" ht="54.75" customHeight="1" x14ac:dyDescent="0.25">
      <c r="A82" s="65" t="s">
        <v>34</v>
      </c>
      <c r="B82" s="81" t="s">
        <v>24</v>
      </c>
      <c r="C82" s="61" t="s">
        <v>5</v>
      </c>
      <c r="D82" s="11">
        <f t="shared" si="75"/>
        <v>2600000</v>
      </c>
      <c r="E82" s="11">
        <v>0</v>
      </c>
      <c r="F82" s="11">
        <f t="shared" ref="F82:G82" si="81">F83</f>
        <v>0</v>
      </c>
      <c r="G82" s="11">
        <f t="shared" si="81"/>
        <v>0</v>
      </c>
      <c r="H82" s="11">
        <f>H83</f>
        <v>2600000</v>
      </c>
      <c r="I82" s="11">
        <f t="shared" ref="I82:L82" si="82">I83</f>
        <v>0</v>
      </c>
      <c r="J82" s="11">
        <f t="shared" si="82"/>
        <v>0</v>
      </c>
      <c r="K82" s="11">
        <f t="shared" si="82"/>
        <v>0</v>
      </c>
      <c r="L82" s="11">
        <f t="shared" si="82"/>
        <v>0</v>
      </c>
    </row>
    <row r="83" spans="1:12" ht="89.25" customHeight="1" x14ac:dyDescent="0.25">
      <c r="A83" s="115"/>
      <c r="B83" s="108"/>
      <c r="C83" s="61" t="s">
        <v>10</v>
      </c>
      <c r="D83" s="11">
        <f>SUM(E83:L83)</f>
        <v>2600000</v>
      </c>
      <c r="E83" s="11">
        <v>0</v>
      </c>
      <c r="F83" s="11">
        <v>0</v>
      </c>
      <c r="G83" s="11">
        <v>0</v>
      </c>
      <c r="H83" s="11">
        <v>2600000</v>
      </c>
      <c r="I83" s="11">
        <v>0</v>
      </c>
      <c r="J83" s="11">
        <v>0</v>
      </c>
      <c r="K83" s="11">
        <v>0</v>
      </c>
      <c r="L83" s="11">
        <v>0</v>
      </c>
    </row>
    <row r="84" spans="1:12" ht="57.75" customHeight="1" x14ac:dyDescent="0.25">
      <c r="A84" s="65" t="s">
        <v>41</v>
      </c>
      <c r="B84" s="81" t="s">
        <v>24</v>
      </c>
      <c r="C84" s="61" t="s">
        <v>5</v>
      </c>
      <c r="D84" s="11">
        <f t="shared" si="75"/>
        <v>102800</v>
      </c>
      <c r="E84" s="11">
        <v>0</v>
      </c>
      <c r="F84" s="11">
        <f t="shared" ref="F84" si="83">F85</f>
        <v>0</v>
      </c>
      <c r="G84" s="11">
        <f t="shared" ref="G84" si="84">G85</f>
        <v>0</v>
      </c>
      <c r="H84" s="11">
        <f>H85</f>
        <v>102800</v>
      </c>
      <c r="I84" s="11">
        <f t="shared" ref="I84" si="85">I85</f>
        <v>0</v>
      </c>
      <c r="J84" s="11">
        <f t="shared" ref="J84" si="86">J85</f>
        <v>0</v>
      </c>
      <c r="K84" s="11">
        <f t="shared" ref="K84:L84" si="87">K85</f>
        <v>0</v>
      </c>
      <c r="L84" s="11">
        <f t="shared" si="87"/>
        <v>0</v>
      </c>
    </row>
    <row r="85" spans="1:12" ht="68.25" customHeight="1" x14ac:dyDescent="0.25">
      <c r="A85" s="115"/>
      <c r="B85" s="108"/>
      <c r="C85" s="61" t="s">
        <v>10</v>
      </c>
      <c r="D85" s="11">
        <f t="shared" si="75"/>
        <v>102800</v>
      </c>
      <c r="E85" s="11">
        <v>0</v>
      </c>
      <c r="F85" s="11">
        <v>0</v>
      </c>
      <c r="G85" s="11">
        <v>0</v>
      </c>
      <c r="H85" s="11">
        <v>102800</v>
      </c>
      <c r="I85" s="11">
        <v>0</v>
      </c>
      <c r="J85" s="11">
        <v>0</v>
      </c>
      <c r="K85" s="11">
        <v>0</v>
      </c>
      <c r="L85" s="11">
        <v>0</v>
      </c>
    </row>
    <row r="86" spans="1:12" ht="84.75" customHeight="1" x14ac:dyDescent="0.25">
      <c r="A86" s="65" t="s">
        <v>43</v>
      </c>
      <c r="B86" s="81" t="s">
        <v>24</v>
      </c>
      <c r="C86" s="61" t="s">
        <v>5</v>
      </c>
      <c r="D86" s="11">
        <f t="shared" si="75"/>
        <v>2346016.5299999998</v>
      </c>
      <c r="E86" s="11">
        <f>E87</f>
        <v>0</v>
      </c>
      <c r="F86" s="11">
        <f t="shared" ref="F86:L86" si="88">F87</f>
        <v>0</v>
      </c>
      <c r="G86" s="11">
        <f t="shared" si="88"/>
        <v>0</v>
      </c>
      <c r="H86" s="11">
        <f t="shared" si="88"/>
        <v>2346016.5299999998</v>
      </c>
      <c r="I86" s="11">
        <f t="shared" si="88"/>
        <v>0</v>
      </c>
      <c r="J86" s="11">
        <f t="shared" si="88"/>
        <v>0</v>
      </c>
      <c r="K86" s="11">
        <f t="shared" si="88"/>
        <v>0</v>
      </c>
      <c r="L86" s="11">
        <f t="shared" si="88"/>
        <v>0</v>
      </c>
    </row>
    <row r="87" spans="1:12" ht="92.25" customHeight="1" x14ac:dyDescent="0.25">
      <c r="A87" s="68"/>
      <c r="B87" s="114"/>
      <c r="C87" s="61" t="s">
        <v>10</v>
      </c>
      <c r="D87" s="11">
        <f>SUM(E87:L87)</f>
        <v>2346016.5299999998</v>
      </c>
      <c r="E87" s="11">
        <v>0</v>
      </c>
      <c r="F87" s="11">
        <v>0</v>
      </c>
      <c r="G87" s="11">
        <v>0</v>
      </c>
      <c r="H87" s="11">
        <v>2346016.5299999998</v>
      </c>
      <c r="I87" s="11">
        <v>0</v>
      </c>
      <c r="J87" s="11">
        <v>0</v>
      </c>
      <c r="K87" s="11">
        <v>0</v>
      </c>
      <c r="L87" s="11">
        <v>0</v>
      </c>
    </row>
    <row r="88" spans="1:12" ht="54.75" customHeight="1" x14ac:dyDescent="0.25">
      <c r="A88" s="65" t="s">
        <v>42</v>
      </c>
      <c r="B88" s="106" t="s">
        <v>24</v>
      </c>
      <c r="C88" s="61" t="s">
        <v>5</v>
      </c>
      <c r="D88" s="11">
        <f t="shared" ref="D88:D91" si="89">SUM(E88:L88)</f>
        <v>3343766.77</v>
      </c>
      <c r="E88" s="11">
        <v>0</v>
      </c>
      <c r="F88" s="11">
        <v>0</v>
      </c>
      <c r="G88" s="11">
        <f t="shared" ref="G88:L88" si="90">SUM(G89:G90)</f>
        <v>0</v>
      </c>
      <c r="H88" s="11">
        <f t="shared" si="90"/>
        <v>3343766.77</v>
      </c>
      <c r="I88" s="11">
        <f t="shared" si="90"/>
        <v>0</v>
      </c>
      <c r="J88" s="11">
        <f t="shared" si="90"/>
        <v>0</v>
      </c>
      <c r="K88" s="11">
        <f t="shared" si="90"/>
        <v>0</v>
      </c>
      <c r="L88" s="11">
        <f t="shared" si="90"/>
        <v>0</v>
      </c>
    </row>
    <row r="89" spans="1:12" ht="60.75" customHeight="1" x14ac:dyDescent="0.25">
      <c r="A89" s="69"/>
      <c r="B89" s="105"/>
      <c r="C89" s="61" t="s">
        <v>10</v>
      </c>
      <c r="D89" s="11">
        <f t="shared" si="89"/>
        <v>334376.68</v>
      </c>
      <c r="E89" s="11">
        <v>0</v>
      </c>
      <c r="F89" s="11">
        <v>0</v>
      </c>
      <c r="G89" s="11">
        <f>G101+G103</f>
        <v>0</v>
      </c>
      <c r="H89" s="11">
        <v>334376.68</v>
      </c>
      <c r="I89" s="11">
        <f t="shared" ref="I89:K89" si="91">I101+I103</f>
        <v>0</v>
      </c>
      <c r="J89" s="11">
        <f t="shared" si="91"/>
        <v>0</v>
      </c>
      <c r="K89" s="11">
        <f t="shared" si="91"/>
        <v>0</v>
      </c>
      <c r="L89" s="11">
        <f t="shared" ref="L89" si="92">L101+L103</f>
        <v>0</v>
      </c>
    </row>
    <row r="90" spans="1:12" ht="61.5" customHeight="1" x14ac:dyDescent="0.25">
      <c r="A90" s="130"/>
      <c r="B90" s="105"/>
      <c r="C90" s="61" t="s">
        <v>6</v>
      </c>
      <c r="D90" s="11">
        <f t="shared" si="89"/>
        <v>3009390.09</v>
      </c>
      <c r="E90" s="11">
        <v>0</v>
      </c>
      <c r="F90" s="11">
        <v>0</v>
      </c>
      <c r="G90" s="11">
        <v>0</v>
      </c>
      <c r="H90" s="11">
        <v>3009390.09</v>
      </c>
      <c r="I90" s="11">
        <v>0</v>
      </c>
      <c r="J90" s="11">
        <v>0</v>
      </c>
      <c r="K90" s="11">
        <v>0</v>
      </c>
      <c r="L90" s="11">
        <v>0</v>
      </c>
    </row>
    <row r="91" spans="1:12" ht="61.5" customHeight="1" x14ac:dyDescent="0.25">
      <c r="A91" s="65" t="s">
        <v>47</v>
      </c>
      <c r="B91" s="106" t="s">
        <v>24</v>
      </c>
      <c r="C91" s="61" t="s">
        <v>5</v>
      </c>
      <c r="D91" s="11">
        <f t="shared" si="89"/>
        <v>91200</v>
      </c>
      <c r="E91" s="11">
        <v>0</v>
      </c>
      <c r="F91" s="11">
        <v>0</v>
      </c>
      <c r="G91" s="11">
        <f t="shared" ref="G91:L91" si="93">SUM(G92:G93)</f>
        <v>0</v>
      </c>
      <c r="H91" s="11">
        <f t="shared" si="93"/>
        <v>91200</v>
      </c>
      <c r="I91" s="11">
        <f t="shared" si="93"/>
        <v>0</v>
      </c>
      <c r="J91" s="11">
        <f t="shared" si="93"/>
        <v>0</v>
      </c>
      <c r="K91" s="11">
        <f t="shared" si="93"/>
        <v>0</v>
      </c>
      <c r="L91" s="11">
        <f t="shared" si="93"/>
        <v>0</v>
      </c>
    </row>
    <row r="92" spans="1:12" ht="61.5" customHeight="1" x14ac:dyDescent="0.25">
      <c r="A92" s="69"/>
      <c r="B92" s="105"/>
      <c r="C92" s="61" t="s">
        <v>10</v>
      </c>
      <c r="D92" s="11">
        <f>SUM(E92:L92)</f>
        <v>9120</v>
      </c>
      <c r="E92" s="11">
        <v>0</v>
      </c>
      <c r="F92" s="11">
        <v>0</v>
      </c>
      <c r="G92" s="11">
        <f>G104+G106</f>
        <v>0</v>
      </c>
      <c r="H92" s="11">
        <v>9120</v>
      </c>
      <c r="I92" s="11">
        <f t="shared" ref="I92:K92" si="94">I104+I106</f>
        <v>0</v>
      </c>
      <c r="J92" s="11">
        <f t="shared" si="94"/>
        <v>0</v>
      </c>
      <c r="K92" s="11">
        <f t="shared" si="94"/>
        <v>0</v>
      </c>
      <c r="L92" s="11">
        <f t="shared" ref="L92" si="95">L104+L106</f>
        <v>0</v>
      </c>
    </row>
    <row r="93" spans="1:12" ht="61.5" customHeight="1" x14ac:dyDescent="0.25">
      <c r="A93" s="130"/>
      <c r="B93" s="105"/>
      <c r="C93" s="61" t="s">
        <v>6</v>
      </c>
      <c r="D93" s="11">
        <f>SUM(E93:L93)</f>
        <v>82080</v>
      </c>
      <c r="E93" s="11">
        <v>0</v>
      </c>
      <c r="F93" s="11">
        <v>0</v>
      </c>
      <c r="G93" s="11">
        <v>0</v>
      </c>
      <c r="H93" s="11">
        <v>82080</v>
      </c>
      <c r="I93" s="11">
        <v>0</v>
      </c>
      <c r="J93" s="11">
        <v>0</v>
      </c>
      <c r="K93" s="11">
        <v>0</v>
      </c>
      <c r="L93" s="11">
        <v>0</v>
      </c>
    </row>
    <row r="94" spans="1:12" ht="61.5" customHeight="1" x14ac:dyDescent="0.25">
      <c r="A94" s="65" t="s">
        <v>59</v>
      </c>
      <c r="B94" s="81" t="s">
        <v>24</v>
      </c>
      <c r="C94" s="61" t="s">
        <v>5</v>
      </c>
      <c r="D94" s="11">
        <f t="shared" ref="D94:D96" si="96">SUM(E94:L94)</f>
        <v>5000000</v>
      </c>
      <c r="E94" s="11">
        <f>E95+E96</f>
        <v>0</v>
      </c>
      <c r="F94" s="11">
        <f t="shared" ref="F94:L94" si="97">F95+F96</f>
        <v>0</v>
      </c>
      <c r="G94" s="11">
        <f t="shared" si="97"/>
        <v>0</v>
      </c>
      <c r="H94" s="11">
        <f t="shared" si="97"/>
        <v>0</v>
      </c>
      <c r="I94" s="11">
        <f t="shared" si="97"/>
        <v>0</v>
      </c>
      <c r="J94" s="131">
        <f t="shared" si="97"/>
        <v>5000000</v>
      </c>
      <c r="K94" s="11">
        <f t="shared" si="97"/>
        <v>0</v>
      </c>
      <c r="L94" s="11">
        <f t="shared" si="97"/>
        <v>0</v>
      </c>
    </row>
    <row r="95" spans="1:12" ht="79.5" customHeight="1" x14ac:dyDescent="0.25">
      <c r="A95" s="67"/>
      <c r="B95" s="118"/>
      <c r="C95" s="61" t="s">
        <v>10</v>
      </c>
      <c r="D95" s="11">
        <f t="shared" si="96"/>
        <v>550000.11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31">
        <v>550000.11</v>
      </c>
      <c r="K95" s="11">
        <v>0</v>
      </c>
      <c r="L95" s="11">
        <v>0</v>
      </c>
    </row>
    <row r="96" spans="1:12" ht="82.5" customHeight="1" x14ac:dyDescent="0.25">
      <c r="A96" s="68"/>
      <c r="B96" s="114"/>
      <c r="C96" s="61" t="s">
        <v>6</v>
      </c>
      <c r="D96" s="11">
        <f t="shared" si="96"/>
        <v>4449999.8899999997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31">
        <v>4449999.8899999997</v>
      </c>
      <c r="K96" s="11">
        <v>0</v>
      </c>
      <c r="L96" s="11">
        <v>0</v>
      </c>
    </row>
    <row r="97" spans="1:11" ht="45.75" customHeight="1" x14ac:dyDescent="0.25">
      <c r="A97" s="47"/>
      <c r="B97" s="48"/>
      <c r="C97" s="49"/>
      <c r="D97" s="13"/>
      <c r="E97" s="13"/>
      <c r="F97" s="13"/>
      <c r="G97" s="13"/>
      <c r="H97" s="13"/>
      <c r="I97" s="13"/>
      <c r="J97" s="13"/>
      <c r="K97" s="13"/>
    </row>
    <row r="98" spans="1:11" ht="42.75" customHeight="1" x14ac:dyDescent="0.25">
      <c r="A98" s="50"/>
      <c r="B98" s="48"/>
      <c r="C98" s="47"/>
      <c r="D98" s="3"/>
      <c r="E98" s="3"/>
      <c r="F98" s="3"/>
      <c r="G98" s="3"/>
      <c r="H98" s="3"/>
      <c r="I98" s="3"/>
      <c r="J98" s="3"/>
      <c r="K98" s="3"/>
    </row>
    <row r="99" spans="1:11" ht="39" x14ac:dyDescent="0.6">
      <c r="A99" s="127" t="s">
        <v>49</v>
      </c>
      <c r="B99" s="128"/>
      <c r="C99" s="129"/>
      <c r="D99" s="129"/>
      <c r="E99" s="51" t="s">
        <v>55</v>
      </c>
      <c r="F99" s="52"/>
      <c r="G99" s="52"/>
      <c r="H99" s="125" t="s">
        <v>56</v>
      </c>
      <c r="I99" s="126"/>
      <c r="J99" s="126"/>
      <c r="K99" s="126"/>
    </row>
    <row r="100" spans="1:11" ht="38.25" customHeight="1" x14ac:dyDescent="0.3">
      <c r="A100" s="53"/>
      <c r="B100" s="54"/>
      <c r="C100" s="55"/>
      <c r="D100" s="56"/>
      <c r="E100" s="56"/>
      <c r="F100" s="57"/>
      <c r="G100" s="57"/>
      <c r="H100" s="58"/>
      <c r="I100" s="58"/>
      <c r="J100" s="57"/>
      <c r="K100" s="59"/>
    </row>
    <row r="101" spans="1:11" x14ac:dyDescent="0.25">
      <c r="A101" s="1"/>
      <c r="B101" s="1"/>
      <c r="C101" s="1"/>
      <c r="D101" s="60"/>
      <c r="E101" s="60"/>
      <c r="F101" s="60"/>
      <c r="G101" s="60"/>
    </row>
    <row r="102" spans="1:11" x14ac:dyDescent="0.25">
      <c r="A102" s="1"/>
      <c r="B102" s="1"/>
      <c r="C102" s="1"/>
      <c r="D102" s="60"/>
      <c r="E102" s="60"/>
      <c r="F102" s="60"/>
      <c r="G102" s="60"/>
    </row>
    <row r="103" spans="1:11" x14ac:dyDescent="0.25">
      <c r="A103" s="1"/>
      <c r="B103" s="1"/>
      <c r="C103" s="1"/>
      <c r="D103" s="60"/>
      <c r="E103" s="60"/>
      <c r="F103" s="60"/>
      <c r="G103" s="60"/>
    </row>
    <row r="104" spans="1:11" x14ac:dyDescent="0.25">
      <c r="A104" s="1"/>
      <c r="B104" s="1"/>
      <c r="C104" s="1"/>
      <c r="D104" s="60"/>
      <c r="E104" s="60"/>
      <c r="F104" s="60"/>
      <c r="G104" s="60"/>
    </row>
  </sheetData>
  <mergeCells count="70">
    <mergeCell ref="A94:A96"/>
    <mergeCell ref="B94:B96"/>
    <mergeCell ref="L13:L14"/>
    <mergeCell ref="E12:L12"/>
    <mergeCell ref="H99:K99"/>
    <mergeCell ref="A99:D99"/>
    <mergeCell ref="A88:A90"/>
    <mergeCell ref="B88:B90"/>
    <mergeCell ref="B73:B74"/>
    <mergeCell ref="A66:A68"/>
    <mergeCell ref="B66:B68"/>
    <mergeCell ref="A91:A93"/>
    <mergeCell ref="B91:B93"/>
    <mergeCell ref="A16:A20"/>
    <mergeCell ref="B16:B20"/>
    <mergeCell ref="H13:H14"/>
    <mergeCell ref="H2:L2"/>
    <mergeCell ref="H3:L3"/>
    <mergeCell ref="H4:L4"/>
    <mergeCell ref="H6:L6"/>
    <mergeCell ref="G7:L7"/>
    <mergeCell ref="F8:L8"/>
    <mergeCell ref="A10:J10"/>
    <mergeCell ref="A86:A87"/>
    <mergeCell ref="B86:B87"/>
    <mergeCell ref="A77:A78"/>
    <mergeCell ref="B77:B78"/>
    <mergeCell ref="A73:A74"/>
    <mergeCell ref="B58:B61"/>
    <mergeCell ref="A62:A65"/>
    <mergeCell ref="B62:B65"/>
    <mergeCell ref="A82:A83"/>
    <mergeCell ref="B82:B83"/>
    <mergeCell ref="A84:A85"/>
    <mergeCell ref="B84:B85"/>
    <mergeCell ref="A79:A81"/>
    <mergeCell ref="B79:B81"/>
    <mergeCell ref="S53:U53"/>
    <mergeCell ref="O53:Q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K13:K14"/>
    <mergeCell ref="J13:J14"/>
    <mergeCell ref="F13:F14"/>
    <mergeCell ref="G13:G14"/>
    <mergeCell ref="A12:A14"/>
    <mergeCell ref="D12:D14"/>
    <mergeCell ref="I13:I14"/>
    <mergeCell ref="B12:B14"/>
    <mergeCell ref="C12:C14"/>
    <mergeCell ref="E13:E14"/>
    <mergeCell ref="B69:B72"/>
    <mergeCell ref="A69:A72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5" right="0.11811023622047245" top="0.47244094488188981" bottom="0.47244094488188981" header="0.43307086614173229" footer="0.43307086614173229"/>
  <pageSetup paperSize="9" scale="37" fitToHeight="8" orientation="landscape" r:id="rId1"/>
  <rowBreaks count="4" manualBreakCount="4">
    <brk id="30" max="12" man="1"/>
    <brk id="45" max="12" man="1"/>
    <brk id="61" max="12" man="1"/>
    <brk id="9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2023-06-05T08:38:00Z</dcterms:modified>
</cp:coreProperties>
</file>