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ресурсное " sheetId="4" r:id="rId1"/>
  </sheets>
  <definedNames>
    <definedName name="_xlnm.Print_Titles" localSheetId="0">'ресурсное '!$12:$15</definedName>
    <definedName name="_xlnm.Print_Area" localSheetId="0">'ресурсное '!$A$1:$N$92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7" i="4" l="1"/>
  <c r="J57" i="4"/>
  <c r="K57" i="4"/>
  <c r="I56" i="4"/>
  <c r="D56" i="4" s="1"/>
  <c r="J56" i="4"/>
  <c r="K56" i="4"/>
  <c r="I55" i="4"/>
  <c r="J55" i="4"/>
  <c r="K55" i="4"/>
  <c r="H57" i="4"/>
  <c r="H53" i="4" s="1"/>
  <c r="D53" i="4" s="1"/>
  <c r="H56" i="4"/>
  <c r="H52" i="4" s="1"/>
  <c r="H55" i="4"/>
  <c r="D55" i="4" s="1"/>
  <c r="K54" i="4"/>
  <c r="H51" i="4"/>
  <c r="F54" i="4"/>
  <c r="G54" i="4"/>
  <c r="E54" i="4"/>
  <c r="D57" i="4"/>
  <c r="J54" i="4" l="1"/>
  <c r="I54" i="4"/>
  <c r="H54" i="4"/>
  <c r="H24" i="4"/>
  <c r="H23" i="4"/>
  <c r="H22" i="4"/>
  <c r="H50" i="4"/>
  <c r="H77" i="4"/>
  <c r="H76" i="4"/>
  <c r="H84" i="4"/>
  <c r="D83" i="4"/>
  <c r="K82" i="4"/>
  <c r="J82" i="4"/>
  <c r="I82" i="4"/>
  <c r="H82" i="4"/>
  <c r="G82" i="4"/>
  <c r="F82" i="4"/>
  <c r="E82" i="4"/>
  <c r="D54" i="4" l="1"/>
  <c r="H21" i="4"/>
  <c r="D82" i="4"/>
  <c r="F66" i="4"/>
  <c r="G66" i="4"/>
  <c r="H66" i="4"/>
  <c r="I66" i="4"/>
  <c r="J66" i="4"/>
  <c r="K66" i="4"/>
  <c r="E66" i="4"/>
  <c r="H62" i="4" l="1"/>
  <c r="E76" i="4"/>
  <c r="E75" i="4" s="1"/>
  <c r="F76" i="4"/>
  <c r="F75" i="4" s="1"/>
  <c r="H75" i="4"/>
  <c r="I76" i="4"/>
  <c r="I75" i="4" s="1"/>
  <c r="J76" i="4"/>
  <c r="J75" i="4" s="1"/>
  <c r="K76" i="4"/>
  <c r="K75" i="4" s="1"/>
  <c r="K28" i="4"/>
  <c r="J28" i="4"/>
  <c r="I28" i="4"/>
  <c r="H28" i="4"/>
  <c r="G28" i="4"/>
  <c r="G29" i="4"/>
  <c r="I47" i="4"/>
  <c r="J47" i="4"/>
  <c r="K47" i="4"/>
  <c r="H47" i="4"/>
  <c r="G47" i="4"/>
  <c r="H27" i="4" l="1"/>
  <c r="E25" i="4"/>
  <c r="F25" i="4"/>
  <c r="G25" i="4"/>
  <c r="J24" i="4"/>
  <c r="I24" i="4"/>
  <c r="D49" i="4"/>
  <c r="K48" i="4"/>
  <c r="J48" i="4"/>
  <c r="I48" i="4"/>
  <c r="H48" i="4"/>
  <c r="G48" i="4"/>
  <c r="F48" i="4"/>
  <c r="D47" i="4"/>
  <c r="G46" i="4"/>
  <c r="D45" i="4"/>
  <c r="D44" i="4"/>
  <c r="D43" i="4"/>
  <c r="K42" i="4"/>
  <c r="J42" i="4"/>
  <c r="I42" i="4"/>
  <c r="H42" i="4"/>
  <c r="G42" i="4"/>
  <c r="D39" i="4"/>
  <c r="D38" i="4"/>
  <c r="D37" i="4"/>
  <c r="D36" i="4"/>
  <c r="K35" i="4"/>
  <c r="J35" i="4"/>
  <c r="I35" i="4"/>
  <c r="H35" i="4"/>
  <c r="G35" i="4"/>
  <c r="F35" i="4"/>
  <c r="E35" i="4"/>
  <c r="D34" i="4"/>
  <c r="D33" i="4"/>
  <c r="D32" i="4"/>
  <c r="K31" i="4"/>
  <c r="J31" i="4"/>
  <c r="I31" i="4"/>
  <c r="H31" i="4"/>
  <c r="G31" i="4"/>
  <c r="F31" i="4"/>
  <c r="E31" i="4"/>
  <c r="D30" i="4"/>
  <c r="K29" i="4"/>
  <c r="J29" i="4"/>
  <c r="I29" i="4"/>
  <c r="H29" i="4"/>
  <c r="G24" i="4"/>
  <c r="G19" i="4" s="1"/>
  <c r="F29" i="4"/>
  <c r="E29" i="4"/>
  <c r="E24" i="4" s="1"/>
  <c r="G23" i="4"/>
  <c r="F28" i="4"/>
  <c r="F23" i="4" s="1"/>
  <c r="E28" i="4"/>
  <c r="E23" i="4" s="1"/>
  <c r="K27" i="4"/>
  <c r="J27" i="4"/>
  <c r="I27" i="4"/>
  <c r="F27" i="4"/>
  <c r="F22" i="4" s="1"/>
  <c r="E27" i="4"/>
  <c r="E22" i="4" s="1"/>
  <c r="I26" i="4" l="1"/>
  <c r="J26" i="4"/>
  <c r="F26" i="4"/>
  <c r="H26" i="4"/>
  <c r="K26" i="4"/>
  <c r="D29" i="4"/>
  <c r="D48" i="4"/>
  <c r="D28" i="4"/>
  <c r="D42" i="4"/>
  <c r="E26" i="4"/>
  <c r="F24" i="4"/>
  <c r="G18" i="4"/>
  <c r="D31" i="4"/>
  <c r="D35" i="4"/>
  <c r="G27" i="4"/>
  <c r="D27" i="4" s="1"/>
  <c r="H46" i="4"/>
  <c r="G26" i="4" l="1"/>
  <c r="D26" i="4" s="1"/>
  <c r="G22" i="4"/>
  <c r="G17" i="4" l="1"/>
  <c r="G16" i="4" s="1"/>
  <c r="G21" i="4"/>
  <c r="K24" i="4"/>
  <c r="J51" i="4"/>
  <c r="K51" i="4"/>
  <c r="I51" i="4"/>
  <c r="J52" i="4"/>
  <c r="J23" i="4" s="1"/>
  <c r="K52" i="4"/>
  <c r="I52" i="4"/>
  <c r="G52" i="4"/>
  <c r="K53" i="4"/>
  <c r="J53" i="4"/>
  <c r="I53" i="4"/>
  <c r="G53" i="4"/>
  <c r="D77" i="4"/>
  <c r="K46" i="4" l="1"/>
  <c r="I23" i="4"/>
  <c r="J46" i="4"/>
  <c r="K23" i="4"/>
  <c r="I46" i="4" l="1"/>
  <c r="D46" i="4" s="1"/>
  <c r="H70" i="4"/>
  <c r="H73" i="4"/>
  <c r="D73" i="4" s="1"/>
  <c r="D74" i="4"/>
  <c r="F69" i="4"/>
  <c r="G69" i="4"/>
  <c r="I69" i="4"/>
  <c r="J69" i="4"/>
  <c r="K69" i="4"/>
  <c r="E69" i="4"/>
  <c r="D68" i="4"/>
  <c r="D67" i="4"/>
  <c r="H17" i="4" l="1"/>
  <c r="H69" i="4"/>
  <c r="D69" i="4" s="1"/>
  <c r="D70" i="4"/>
  <c r="D66" i="4"/>
  <c r="D86" i="4" l="1"/>
  <c r="K85" i="4"/>
  <c r="J85" i="4"/>
  <c r="I85" i="4"/>
  <c r="G85" i="4"/>
  <c r="G84" i="4" l="1"/>
  <c r="G76" i="4"/>
  <c r="G51" i="4" s="1"/>
  <c r="I84" i="4"/>
  <c r="J84" i="4"/>
  <c r="K84" i="4"/>
  <c r="H18" i="4"/>
  <c r="D85" i="4"/>
  <c r="G75" i="4" l="1"/>
  <c r="D84" i="4"/>
  <c r="K22" i="4"/>
  <c r="D76" i="4"/>
  <c r="I22" i="4"/>
  <c r="J22" i="4"/>
  <c r="K62" i="4"/>
  <c r="D75" i="4" l="1"/>
  <c r="J58" i="4"/>
  <c r="K58" i="4"/>
  <c r="J62" i="4"/>
  <c r="H78" i="4"/>
  <c r="H19" i="4" l="1"/>
  <c r="H16" i="4" s="1"/>
  <c r="I19" i="4"/>
  <c r="I18" i="4"/>
  <c r="J18" i="4"/>
  <c r="K18" i="4"/>
  <c r="J17" i="4"/>
  <c r="F80" i="4"/>
  <c r="G80" i="4"/>
  <c r="H80" i="4"/>
  <c r="I80" i="4"/>
  <c r="J80" i="4"/>
  <c r="K80" i="4"/>
  <c r="D81" i="4"/>
  <c r="F78" i="4"/>
  <c r="G78" i="4"/>
  <c r="I78" i="4"/>
  <c r="J78" i="4"/>
  <c r="K78" i="4"/>
  <c r="D79" i="4"/>
  <c r="F62" i="4"/>
  <c r="D78" i="4" l="1"/>
  <c r="G50" i="4"/>
  <c r="D80" i="4"/>
  <c r="I50" i="4" l="1"/>
  <c r="G62" i="4"/>
  <c r="F52" i="4" l="1"/>
  <c r="K50" i="4"/>
  <c r="F53" i="4"/>
  <c r="E53" i="4"/>
  <c r="J50" i="4"/>
  <c r="E52" i="4"/>
  <c r="F51" i="4"/>
  <c r="E51" i="4"/>
  <c r="E58" i="4"/>
  <c r="F58" i="4"/>
  <c r="G58" i="4"/>
  <c r="H58" i="4"/>
  <c r="I58" i="4"/>
  <c r="F50" i="4" l="1"/>
  <c r="E50" i="4"/>
  <c r="D58" i="4"/>
  <c r="D52" i="4"/>
  <c r="D51" i="4"/>
  <c r="D61" i="4"/>
  <c r="E62" i="4"/>
  <c r="I62" i="4"/>
  <c r="D65" i="4"/>
  <c r="D63" i="4"/>
  <c r="D60" i="4"/>
  <c r="D62" i="4" l="1"/>
  <c r="D50" i="4"/>
  <c r="F20" i="4"/>
  <c r="D20" i="4" s="1"/>
  <c r="D25" i="4"/>
  <c r="D64" i="4"/>
  <c r="D59" i="4"/>
  <c r="K19" i="4"/>
  <c r="J19" i="4"/>
  <c r="J21" i="4" l="1"/>
  <c r="J16" i="4" s="1"/>
  <c r="K17" i="4"/>
  <c r="K21" i="4"/>
  <c r="K16" i="4" s="1"/>
  <c r="D24" i="4" l="1"/>
  <c r="D23" i="4" l="1"/>
  <c r="E21" i="4"/>
  <c r="I21" i="4"/>
  <c r="F21" i="4"/>
  <c r="D22" i="4"/>
  <c r="E17" i="4"/>
  <c r="D21" i="4" l="1"/>
  <c r="F19" i="4"/>
  <c r="F18" i="4"/>
  <c r="E18" i="4"/>
  <c r="E19" i="4"/>
  <c r="F17" i="4"/>
  <c r="D19" i="4" l="1"/>
  <c r="D18" i="4"/>
  <c r="I16" i="4"/>
  <c r="E16" i="4"/>
  <c r="I17" i="4"/>
  <c r="F16" i="4"/>
  <c r="D16" i="4" l="1"/>
  <c r="D17" i="4"/>
</calcChain>
</file>

<file path=xl/sharedStrings.xml><?xml version="1.0" encoding="utf-8"?>
<sst xmlns="http://schemas.openxmlformats.org/spreadsheetml/2006/main" count="173" uniqueCount="57">
  <si>
    <t>Источник финансирования</t>
  </si>
  <si>
    <t>Общий объем финансирования, руб.</t>
  </si>
  <si>
    <t>Объем финансирования, руб.</t>
  </si>
  <si>
    <t>2018 год</t>
  </si>
  <si>
    <t>2020 год</t>
  </si>
  <si>
    <t>Всего</t>
  </si>
  <si>
    <t>Областной бюджет</t>
  </si>
  <si>
    <t>2019  год</t>
  </si>
  <si>
    <t>2021 год</t>
  </si>
  <si>
    <t>Федеральный бюджет</t>
  </si>
  <si>
    <t xml:space="preserve">Местный бюджет </t>
  </si>
  <si>
    <t>2022 год</t>
  </si>
  <si>
    <t>«Формирование современной городской среды» на 2018-2024 годы</t>
  </si>
  <si>
    <t xml:space="preserve">Муниципальная программа города Усолье-Сибирское «Формирование современной городской среды» на 2018-2024 годы </t>
  </si>
  <si>
    <t xml:space="preserve">Подпрограмма «Развитие благоустройства территории города Усолье-Сибирское» на 2018-2024 годы </t>
  </si>
  <si>
    <t>2023 год</t>
  </si>
  <si>
    <t>2024 год</t>
  </si>
  <si>
    <t xml:space="preserve">        к муниципальной программе города Усолье-Сибирское</t>
  </si>
  <si>
    <t xml:space="preserve">без финансирования </t>
  </si>
  <si>
    <t xml:space="preserve">за счет средств собственников объектов недвижимого имущества и земельных участков, находящихся в собственности (пользовании) юридических лиц и индивидуальных предпринимателей. </t>
  </si>
  <si>
    <t>Целевые средства</t>
  </si>
  <si>
    <t>».</t>
  </si>
  <si>
    <t>«Приложение 3</t>
  </si>
  <si>
    <t xml:space="preserve">Комитет по управлению муниципальным имуществом администрации города Усолье-Сибирское     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</si>
  <si>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</si>
  <si>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</si>
  <si>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Ресурсное обеспечение реализации муниципальной программы города Усолье-Сибирское «Формирование современной городской среды» на 2018-2024 годы (далее - Программа)</t>
  </si>
  <si>
    <t>Комитет по городскому хозяйству администрации города Усолье-Сибирское</t>
  </si>
  <si>
    <t xml:space="preserve">Основное мероприятие 1. Мероприятия в рамках реализации национального проекта «Жильё и городская среда»  </t>
  </si>
  <si>
    <t>Отдел по благоустройству и экологии комитета по городскому хозяйству администрации города Усолье-Сибирское</t>
  </si>
  <si>
    <t>к постановлению администрации города Усолье-Сибирское</t>
  </si>
  <si>
    <t xml:space="preserve">Мэр города </t>
  </si>
  <si>
    <t xml:space="preserve">  М.В. Торопкин</t>
  </si>
  <si>
    <t>Приложение 1</t>
  </si>
  <si>
    <t>от _________________2021 г. № _____________</t>
  </si>
  <si>
    <t>Мероприятие 1.1. Благоустройство дворовых территорий многоквартирных домов (Поддержка программ формирования современной городской среды)</t>
  </si>
  <si>
    <t>Мероприятие 1.2. Благоустройство территорий общего пользования (Поддержка программ формирования современной городской среды)</t>
  </si>
  <si>
    <t>Местный бюджет</t>
  </si>
  <si>
    <t>Мероприятие 2.1.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целях реализации федерального проекта «Формирование комфортной городской среды»</t>
  </si>
  <si>
    <t>Мероприятие 2.2. Мероприятия по проведению работ по образованию земельных участков, на которых расположены многоквартирные дома в целях реализации федерального проекта «Формирование комфортной городской среды»</t>
  </si>
  <si>
    <t xml:space="preserve">Основное мероприятие 2. Мероприятия по благоустройству дворовых территорий многоквартирных домов </t>
  </si>
  <si>
    <t>Мероприятие 2.3. Благоустройство дворовых территорий многоквартирных домов в целях реализации федерального проекта "Формирование комфортной городской среды"</t>
  </si>
  <si>
    <t xml:space="preserve">Основное мероприятие 3. Мероприятия по благоустройству территорий общего пользования </t>
  </si>
  <si>
    <t>Мероприятие 3.1. Разработка проектно-сметной документации на благоустройство общественного пространства вокруг озера «Молодёжное»</t>
  </si>
  <si>
    <t>Мероприятие 1.3. Благоустройство объектов недвижимого имущества (включая объекты незавершенного строительства) и земельных участков, находящихся в собственности (пользовании) юридических лиц и индивидуальных предпринимателей в рамках реализации федерального проекта «Формирование комфортной городской среды»</t>
  </si>
  <si>
    <t>Мероприятие 1.4. Мероприятия по проведению работ по образованию земельных участков, на которых расположены многоквартирные дома в рамках реализации федерального проекта «Формирование комфортной городской среды»</t>
  </si>
  <si>
    <t>Мероприятие 1.5. Мероприятия по реализации проекта создания комфортной городской среды города Усолье-Сибирское – финалиста Всероссийского конкурса лучших проектов создания комфортной городской среды</t>
  </si>
  <si>
    <t>Мероприятие 1.6. Мероприятия по реализации проекта «Вся соль Сибири: «Озеро Молодежное», связывающее поколения» – победителя Всероссийского конкурса лучших проектов создания комфортной городской среды</t>
  </si>
  <si>
    <t>Мероприятие 1.6.2. Разработка раздела «Оценка воздействия на водные биоресурсы и среду их обитания по объекту: озеро «Молодёжное»»</t>
  </si>
  <si>
    <t>-</t>
  </si>
  <si>
    <t>Мероприятие 3.2. Разработка раздела «Оценка воздействия на водные биоресурсы и среду их обитания по объекту: озеро «Молодёжное»»</t>
  </si>
  <si>
    <t>Мероприятие 3.4. Благоустройство территории озера "Молодежное" (в рамках реализации перечня проектов Народных инициатив)</t>
  </si>
  <si>
    <t xml:space="preserve">Мероприятие 3.3. Благоустройство территории озера "Молодёжное" в целях реализации проектов создания комфортной городской среды в малых городах и исторических поселениях  </t>
  </si>
  <si>
    <t>Мероприятие 1.2.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(озеро Молодежное)</t>
  </si>
  <si>
    <t xml:space="preserve">Благоустройство дворовых территорий многоквартирных домов </t>
  </si>
  <si>
    <t xml:space="preserve">Благоустройство территорий общего пользования </t>
  </si>
  <si>
    <t>Мероприятие 1.1. Субсидии бюджетам городских округов на реализацию программ формирования современной городской среды, в т.ч.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</si>
</sst>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28"/>
      <color theme="1"/>
      <name val="Calibri"/>
      <family val="2"/>
      <scheme val="minor"/>
    </font>
    <font>
      <b/>
      <sz val="2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8"/>
      <color indexed="8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b/>
      <sz val="17"/>
      <name val="Times New Roman"/>
      <family val="1"/>
      <charset val="204"/>
    </font>
    <font>
      <sz val="17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sz val="17"/>
      <color theme="1"/>
      <name val="Times New Roman"/>
      <family val="1"/>
      <charset val="204"/>
    </font>
    <font>
      <sz val="17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4" fontId="6" fillId="0" borderId="0" xfId="0" applyNumberFormat="1" applyFont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0" fillId="0" borderId="0" xfId="0" applyFill="1"/>
    <xf numFmtId="0" fontId="10" fillId="0" borderId="0" xfId="0" applyFont="1" applyFill="1"/>
    <xf numFmtId="0" fontId="3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/>
    <xf numFmtId="0" fontId="11" fillId="0" borderId="0" xfId="0" applyFont="1" applyBorder="1" applyAlignment="1">
      <alignment vertical="top" wrapText="1"/>
    </xf>
    <xf numFmtId="4" fontId="11" fillId="2" borderId="0" xfId="0" applyNumberFormat="1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0" fillId="0" borderId="0" xfId="0" applyBorder="1"/>
    <xf numFmtId="4" fontId="14" fillId="0" borderId="19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15" fillId="2" borderId="0" xfId="0" applyFont="1" applyFill="1" applyAlignment="1">
      <alignment horizontal="right" vertical="center"/>
    </xf>
    <xf numFmtId="4" fontId="14" fillId="0" borderId="0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16" fillId="0" borderId="0" xfId="0" applyFont="1" applyFill="1"/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Fill="1"/>
    <xf numFmtId="0" fontId="22" fillId="0" borderId="0" xfId="0" applyFont="1" applyAlignment="1">
      <alignment horizontal="right"/>
    </xf>
    <xf numFmtId="0" fontId="14" fillId="0" borderId="6" xfId="0" applyFont="1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4" fontId="21" fillId="2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2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1" fillId="2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4" fillId="2" borderId="0" xfId="0" applyNumberFormat="1" applyFont="1" applyFill="1" applyBorder="1" applyAlignment="1">
      <alignment horizontal="center" vertical="center" wrapText="1"/>
    </xf>
    <xf numFmtId="4" fontId="23" fillId="2" borderId="0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2" borderId="0" xfId="0" applyFill="1"/>
    <xf numFmtId="0" fontId="7" fillId="2" borderId="0" xfId="0" applyFont="1" applyFill="1"/>
    <xf numFmtId="0" fontId="16" fillId="2" borderId="0" xfId="0" applyFont="1" applyFill="1" applyAlignment="1">
      <alignment horizontal="right"/>
    </xf>
    <xf numFmtId="0" fontId="22" fillId="2" borderId="0" xfId="0" applyFont="1" applyFill="1"/>
    <xf numFmtId="0" fontId="14" fillId="2" borderId="18" xfId="0" applyFont="1" applyFill="1" applyBorder="1" applyAlignment="1">
      <alignment horizont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0" xfId="0" applyNumberFormat="1" applyFont="1" applyFill="1" applyBorder="1" applyAlignment="1">
      <alignment horizontal="center" vertical="center" wrapText="1"/>
    </xf>
    <xf numFmtId="4" fontId="12" fillId="2" borderId="0" xfId="0" applyNumberFormat="1" applyFont="1" applyFill="1" applyBorder="1" applyAlignment="1">
      <alignment horizontal="right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4" fontId="2" fillId="2" borderId="0" xfId="0" applyNumberFormat="1" applyFont="1" applyFill="1"/>
    <xf numFmtId="0" fontId="15" fillId="2" borderId="0" xfId="0" applyFont="1" applyFill="1" applyAlignment="1">
      <alignment horizontal="center" vertical="center"/>
    </xf>
    <xf numFmtId="4" fontId="15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Border="1" applyAlignment="1">
      <alignment horizontal="center" vertical="center" wrapText="1"/>
    </xf>
    <xf numFmtId="4" fontId="15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16" fillId="2" borderId="0" xfId="0" applyFont="1" applyFill="1"/>
    <xf numFmtId="0" fontId="14" fillId="2" borderId="19" xfId="0" applyFont="1" applyFill="1" applyBorder="1" applyAlignment="1">
      <alignment horizontal="center"/>
    </xf>
    <xf numFmtId="0" fontId="22" fillId="2" borderId="17" xfId="0" applyFont="1" applyFill="1" applyBorder="1"/>
    <xf numFmtId="4" fontId="21" fillId="2" borderId="16" xfId="0" applyNumberFormat="1" applyFont="1" applyFill="1" applyBorder="1" applyAlignment="1">
      <alignment horizontal="center" vertical="center"/>
    </xf>
    <xf numFmtId="4" fontId="14" fillId="2" borderId="16" xfId="0" applyNumberFormat="1" applyFont="1" applyFill="1" applyBorder="1" applyAlignment="1">
      <alignment horizontal="center" vertical="center" wrapText="1"/>
    </xf>
    <xf numFmtId="4" fontId="14" fillId="2" borderId="16" xfId="0" applyNumberFormat="1" applyFont="1" applyFill="1" applyBorder="1" applyAlignment="1">
      <alignment horizontal="center" vertical="center"/>
    </xf>
    <xf numFmtId="0" fontId="0" fillId="3" borderId="0" xfId="0" applyFill="1"/>
    <xf numFmtId="0" fontId="28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right"/>
    </xf>
    <xf numFmtId="0" fontId="14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3" fillId="0" borderId="1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right"/>
    </xf>
    <xf numFmtId="0" fontId="7" fillId="2" borderId="0" xfId="0" applyFont="1" applyFill="1" applyAlignment="1"/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/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/>
    <xf numFmtId="0" fontId="22" fillId="0" borderId="21" xfId="0" applyFont="1" applyBorder="1" applyAlignment="1"/>
    <xf numFmtId="0" fontId="21" fillId="2" borderId="2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4" fontId="19" fillId="0" borderId="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/>
    <xf numFmtId="0" fontId="28" fillId="0" borderId="2" xfId="0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4" fillId="2" borderId="18" xfId="0" applyFont="1" applyFill="1" applyBorder="1" applyAlignment="1">
      <alignment horizontal="center" vertical="top" wrapText="1"/>
    </xf>
    <xf numFmtId="0" fontId="0" fillId="2" borderId="18" xfId="0" applyFill="1" applyBorder="1" applyAlignment="1">
      <alignment horizontal="center" vertical="top" wrapText="1"/>
    </xf>
    <xf numFmtId="0" fontId="0" fillId="2" borderId="17" xfId="0" applyFill="1" applyBorder="1" applyAlignment="1">
      <alignment horizontal="center" vertical="top" wrapText="1"/>
    </xf>
    <xf numFmtId="0" fontId="28" fillId="0" borderId="18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4" fontId="5" fillId="2" borderId="0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center" vertical="top" wrapText="1"/>
    </xf>
    <xf numFmtId="0" fontId="24" fillId="0" borderId="18" xfId="0" applyFont="1" applyBorder="1" applyAlignment="1">
      <alignment horizontal="center" vertical="top" wrapText="1"/>
    </xf>
    <xf numFmtId="0" fontId="27" fillId="0" borderId="17" xfId="0" applyFont="1" applyBorder="1" applyAlignment="1">
      <alignment horizontal="center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20" fillId="2" borderId="18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"/>
  <sheetViews>
    <sheetView tabSelected="1" view="pageBreakPreview" zoomScale="50" zoomScaleNormal="50" zoomScaleSheetLayoutView="50" workbookViewId="0">
      <pane ySplit="15" topLeftCell="A83" activePane="bottomLeft" state="frozen"/>
      <selection pane="bottomLeft" activeCell="G41" sqref="G41"/>
    </sheetView>
  </sheetViews>
  <sheetFormatPr defaultRowHeight="15" outlineLevelRow="1" x14ac:dyDescent="0.25"/>
  <cols>
    <col min="1" max="1" width="46.140625" style="9" customWidth="1"/>
    <col min="2" max="2" width="31.42578125" customWidth="1"/>
    <col min="3" max="3" width="28.140625" customWidth="1"/>
    <col min="4" max="5" width="24.85546875" style="2" customWidth="1"/>
    <col min="6" max="6" width="25.28515625" style="2" customWidth="1"/>
    <col min="7" max="7" width="25.28515625" style="87" customWidth="1"/>
    <col min="8" max="8" width="25" style="61" customWidth="1"/>
    <col min="9" max="9" width="25.7109375" style="61" customWidth="1"/>
    <col min="10" max="10" width="25.42578125" style="61" customWidth="1"/>
    <col min="11" max="11" width="26.28515625" style="61" customWidth="1"/>
    <col min="14" max="14" width="22" customWidth="1"/>
    <col min="15" max="15" width="24.5703125" customWidth="1"/>
    <col min="16" max="16" width="19.42578125" customWidth="1"/>
    <col min="17" max="17" width="29.140625" customWidth="1"/>
    <col min="18" max="18" width="23.42578125" customWidth="1"/>
  </cols>
  <sheetData>
    <row r="1" spans="1:12" s="20" customFormat="1" ht="21" customHeight="1" x14ac:dyDescent="0.25">
      <c r="A1" s="21"/>
      <c r="D1" s="24"/>
      <c r="E1" s="24"/>
      <c r="F1" s="24"/>
      <c r="G1" s="87"/>
      <c r="H1" s="61"/>
      <c r="I1" s="61"/>
      <c r="J1" s="61"/>
      <c r="K1" s="61"/>
    </row>
    <row r="2" spans="1:12" s="20" customFormat="1" ht="21" customHeight="1" x14ac:dyDescent="0.35">
      <c r="A2" s="28"/>
      <c r="B2" s="29"/>
      <c r="C2" s="29"/>
      <c r="D2" s="30"/>
      <c r="E2" s="30"/>
      <c r="F2" s="27"/>
      <c r="G2" s="77"/>
      <c r="H2" s="100" t="s">
        <v>33</v>
      </c>
      <c r="I2" s="100"/>
      <c r="J2" s="100"/>
      <c r="K2" s="100"/>
    </row>
    <row r="3" spans="1:12" s="20" customFormat="1" ht="21" customHeight="1" x14ac:dyDescent="0.35">
      <c r="A3" s="28"/>
      <c r="B3" s="29"/>
      <c r="C3" s="29"/>
      <c r="D3" s="30"/>
      <c r="E3" s="30"/>
      <c r="F3" s="27"/>
      <c r="G3" s="77"/>
      <c r="H3" s="100" t="s">
        <v>30</v>
      </c>
      <c r="I3" s="100"/>
      <c r="J3" s="100"/>
      <c r="K3" s="100"/>
    </row>
    <row r="4" spans="1:12" s="20" customFormat="1" ht="27.75" customHeight="1" x14ac:dyDescent="0.35">
      <c r="A4" s="28"/>
      <c r="B4" s="29"/>
      <c r="C4" s="29"/>
      <c r="D4" s="30"/>
      <c r="E4" s="30"/>
      <c r="F4" s="27"/>
      <c r="G4" s="77"/>
      <c r="H4" s="100" t="s">
        <v>34</v>
      </c>
      <c r="I4" s="100"/>
      <c r="J4" s="100"/>
      <c r="K4" s="100"/>
    </row>
    <row r="5" spans="1:12" s="20" customFormat="1" ht="21" x14ac:dyDescent="0.35">
      <c r="A5" s="28"/>
      <c r="B5" s="29"/>
      <c r="C5" s="29"/>
      <c r="D5" s="30"/>
      <c r="E5" s="30"/>
      <c r="F5" s="27"/>
      <c r="G5" s="77"/>
      <c r="H5" s="62"/>
      <c r="I5" s="25"/>
      <c r="J5" s="77"/>
      <c r="K5" s="77"/>
    </row>
    <row r="6" spans="1:12" ht="18.75" customHeight="1" outlineLevel="1" x14ac:dyDescent="0.35">
      <c r="A6" s="28"/>
      <c r="B6" s="29"/>
      <c r="C6" s="29"/>
      <c r="D6" s="30"/>
      <c r="E6" s="30"/>
      <c r="F6" s="27"/>
      <c r="G6" s="77"/>
      <c r="H6" s="100" t="s">
        <v>22</v>
      </c>
      <c r="I6" s="100"/>
      <c r="J6" s="101"/>
      <c r="K6" s="101"/>
    </row>
    <row r="7" spans="1:12" ht="30.75" customHeight="1" outlineLevel="1" x14ac:dyDescent="0.35">
      <c r="A7" s="28"/>
      <c r="B7" s="29"/>
      <c r="C7" s="29"/>
      <c r="D7" s="30"/>
      <c r="E7" s="30"/>
      <c r="F7" s="27"/>
      <c r="G7" s="92" t="s">
        <v>17</v>
      </c>
      <c r="H7" s="93"/>
      <c r="I7" s="93"/>
      <c r="J7" s="93"/>
      <c r="K7" s="93"/>
    </row>
    <row r="8" spans="1:12" ht="27.75" customHeight="1" outlineLevel="1" x14ac:dyDescent="0.35">
      <c r="A8" s="28"/>
      <c r="B8" s="29"/>
      <c r="C8" s="29"/>
      <c r="D8" s="30"/>
      <c r="E8" s="30"/>
      <c r="F8" s="92" t="s">
        <v>12</v>
      </c>
      <c r="G8" s="93"/>
      <c r="H8" s="93"/>
      <c r="I8" s="93"/>
      <c r="J8" s="94"/>
      <c r="K8" s="94"/>
    </row>
    <row r="9" spans="1:12" ht="18.75" outlineLevel="1" x14ac:dyDescent="0.3">
      <c r="A9" s="28"/>
      <c r="B9" s="29"/>
      <c r="C9" s="29"/>
      <c r="D9" s="30"/>
      <c r="E9" s="30"/>
      <c r="F9" s="30"/>
      <c r="G9" s="63"/>
      <c r="H9" s="63"/>
      <c r="I9" s="78"/>
      <c r="J9" s="79"/>
      <c r="K9" s="79"/>
    </row>
    <row r="10" spans="1:12" ht="48.75" customHeight="1" x14ac:dyDescent="0.35">
      <c r="A10" s="102" t="s">
        <v>26</v>
      </c>
      <c r="B10" s="102"/>
      <c r="C10" s="102"/>
      <c r="D10" s="102"/>
      <c r="E10" s="102"/>
      <c r="F10" s="102"/>
      <c r="G10" s="102"/>
      <c r="H10" s="102"/>
      <c r="I10" s="102"/>
      <c r="J10" s="103"/>
      <c r="K10" s="64"/>
    </row>
    <row r="11" spans="1:12" ht="24" thickBot="1" x14ac:dyDescent="0.4">
      <c r="A11" s="37"/>
      <c r="B11" s="36"/>
      <c r="C11" s="36"/>
      <c r="D11" s="38"/>
      <c r="E11" s="38"/>
      <c r="F11" s="38"/>
      <c r="G11" s="88"/>
      <c r="H11" s="64"/>
      <c r="I11" s="64"/>
      <c r="J11" s="64"/>
      <c r="K11" s="64"/>
    </row>
    <row r="12" spans="1:12" ht="42" customHeight="1" x14ac:dyDescent="0.35">
      <c r="A12" s="117" t="s">
        <v>24</v>
      </c>
      <c r="B12" s="104" t="s">
        <v>25</v>
      </c>
      <c r="C12" s="104" t="s">
        <v>0</v>
      </c>
      <c r="D12" s="95" t="s">
        <v>1</v>
      </c>
      <c r="E12" s="109" t="s">
        <v>2</v>
      </c>
      <c r="F12" s="110"/>
      <c r="G12" s="110"/>
      <c r="H12" s="110"/>
      <c r="I12" s="110"/>
      <c r="J12" s="111"/>
      <c r="K12" s="112"/>
    </row>
    <row r="13" spans="1:12" ht="38.25" customHeight="1" x14ac:dyDescent="0.25">
      <c r="A13" s="118"/>
      <c r="B13" s="105"/>
      <c r="C13" s="105"/>
      <c r="D13" s="96"/>
      <c r="E13" s="107" t="s">
        <v>3</v>
      </c>
      <c r="F13" s="115" t="s">
        <v>7</v>
      </c>
      <c r="G13" s="98" t="s">
        <v>4</v>
      </c>
      <c r="H13" s="98" t="s">
        <v>8</v>
      </c>
      <c r="I13" s="98" t="s">
        <v>11</v>
      </c>
      <c r="J13" s="98" t="s">
        <v>15</v>
      </c>
      <c r="K13" s="113" t="s">
        <v>16</v>
      </c>
    </row>
    <row r="14" spans="1:12" ht="129" customHeight="1" thickBot="1" x14ac:dyDescent="0.3">
      <c r="A14" s="119"/>
      <c r="B14" s="106"/>
      <c r="C14" s="106"/>
      <c r="D14" s="97"/>
      <c r="E14" s="108"/>
      <c r="F14" s="116"/>
      <c r="G14" s="99"/>
      <c r="H14" s="99"/>
      <c r="I14" s="99"/>
      <c r="J14" s="99"/>
      <c r="K14" s="114"/>
    </row>
    <row r="15" spans="1:12" ht="0.75" customHeight="1" x14ac:dyDescent="0.35">
      <c r="A15" s="39">
        <v>1</v>
      </c>
      <c r="B15" s="40">
        <v>2</v>
      </c>
      <c r="C15" s="41">
        <v>3</v>
      </c>
      <c r="D15" s="42">
        <v>4</v>
      </c>
      <c r="E15" s="43">
        <v>5</v>
      </c>
      <c r="F15" s="43">
        <v>6</v>
      </c>
      <c r="G15" s="65">
        <v>7</v>
      </c>
      <c r="H15" s="65">
        <v>8</v>
      </c>
      <c r="I15" s="80">
        <v>10</v>
      </c>
      <c r="J15" s="81"/>
      <c r="K15" s="81"/>
    </row>
    <row r="16" spans="1:12" ht="54.95" customHeight="1" x14ac:dyDescent="0.25">
      <c r="A16" s="165" t="s">
        <v>13</v>
      </c>
      <c r="B16" s="167" t="s">
        <v>27</v>
      </c>
      <c r="C16" s="52" t="s">
        <v>5</v>
      </c>
      <c r="D16" s="44">
        <f>SUM(E16:K16)</f>
        <v>375591055.68999994</v>
      </c>
      <c r="E16" s="45">
        <f>E21</f>
        <v>43902538.939999998</v>
      </c>
      <c r="F16" s="44">
        <f t="shared" ref="F16:I16" si="0">F21</f>
        <v>64045216.059999995</v>
      </c>
      <c r="G16" s="44">
        <f>G17+G18+G19+G20</f>
        <v>86901811.420000002</v>
      </c>
      <c r="H16" s="44">
        <f>H17+H18+H19+H20</f>
        <v>156023520.75</v>
      </c>
      <c r="I16" s="82">
        <f t="shared" si="0"/>
        <v>5039322.84</v>
      </c>
      <c r="J16" s="82">
        <f t="shared" ref="J16:K16" si="1">J21</f>
        <v>9839322.8399999999</v>
      </c>
      <c r="K16" s="44">
        <f t="shared" si="1"/>
        <v>9839322.8399999999</v>
      </c>
      <c r="L16" s="1"/>
    </row>
    <row r="17" spans="1:18" ht="46.5" customHeight="1" x14ac:dyDescent="0.25">
      <c r="A17" s="166"/>
      <c r="B17" s="168"/>
      <c r="C17" s="52" t="s">
        <v>10</v>
      </c>
      <c r="D17" s="44">
        <f t="shared" ref="D17:D22" si="2">SUM(E17:K17)</f>
        <v>43145855.43</v>
      </c>
      <c r="E17" s="44">
        <f>E22</f>
        <v>1336011.72</v>
      </c>
      <c r="F17" s="44">
        <f t="shared" ref="F17:I17" si="3">F22</f>
        <v>4951546.1900000004</v>
      </c>
      <c r="G17" s="44">
        <f>G22</f>
        <v>1964946.37</v>
      </c>
      <c r="H17" s="44">
        <f>H22</f>
        <v>10175382.630000001</v>
      </c>
      <c r="I17" s="82">
        <f t="shared" si="3"/>
        <v>5039322.84</v>
      </c>
      <c r="J17" s="82">
        <f>J22</f>
        <v>9839322.8399999999</v>
      </c>
      <c r="K17" s="44">
        <f t="shared" ref="K17" si="4">K22</f>
        <v>9839322.8399999999</v>
      </c>
      <c r="L17" s="1"/>
    </row>
    <row r="18" spans="1:18" ht="59.25" customHeight="1" x14ac:dyDescent="0.25">
      <c r="A18" s="166"/>
      <c r="B18" s="168"/>
      <c r="C18" s="52" t="s">
        <v>6</v>
      </c>
      <c r="D18" s="44">
        <f t="shared" si="2"/>
        <v>69079184.650000006</v>
      </c>
      <c r="E18" s="44">
        <f t="shared" ref="E18:K19" si="5">E23</f>
        <v>12023605.469999999</v>
      </c>
      <c r="F18" s="44">
        <f t="shared" si="5"/>
        <v>10194383.220000001</v>
      </c>
      <c r="G18" s="44">
        <f>G23</f>
        <v>16275463.82</v>
      </c>
      <c r="H18" s="44">
        <f t="shared" ref="G18:H19" si="6">H23</f>
        <v>30585732.140000001</v>
      </c>
      <c r="I18" s="44">
        <f t="shared" si="5"/>
        <v>0</v>
      </c>
      <c r="J18" s="44">
        <f t="shared" si="5"/>
        <v>0</v>
      </c>
      <c r="K18" s="44">
        <f t="shared" si="5"/>
        <v>0</v>
      </c>
      <c r="L18" s="1"/>
    </row>
    <row r="19" spans="1:18" ht="63.75" customHeight="1" x14ac:dyDescent="0.25">
      <c r="A19" s="166"/>
      <c r="B19" s="168"/>
      <c r="C19" s="52" t="s">
        <v>9</v>
      </c>
      <c r="D19" s="44">
        <f t="shared" si="2"/>
        <v>260981293.71000004</v>
      </c>
      <c r="E19" s="44">
        <f t="shared" si="5"/>
        <v>30542921.75</v>
      </c>
      <c r="F19" s="44">
        <f t="shared" si="5"/>
        <v>46514564.75</v>
      </c>
      <c r="G19" s="44">
        <f t="shared" si="6"/>
        <v>68661401.230000004</v>
      </c>
      <c r="H19" s="44">
        <f t="shared" si="6"/>
        <v>115262405.98</v>
      </c>
      <c r="I19" s="82">
        <f>I24</f>
        <v>0</v>
      </c>
      <c r="J19" s="82">
        <f t="shared" ref="J19:K19" si="7">J24</f>
        <v>0</v>
      </c>
      <c r="K19" s="44">
        <f t="shared" si="7"/>
        <v>0</v>
      </c>
      <c r="L19" s="1"/>
    </row>
    <row r="20" spans="1:18" s="20" customFormat="1" ht="54.95" customHeight="1" x14ac:dyDescent="0.25">
      <c r="A20" s="161"/>
      <c r="B20" s="161"/>
      <c r="C20" s="52" t="s">
        <v>20</v>
      </c>
      <c r="D20" s="44">
        <f t="shared" si="2"/>
        <v>2384721.9</v>
      </c>
      <c r="E20" s="44">
        <v>0</v>
      </c>
      <c r="F20" s="44">
        <f>F25</f>
        <v>2384721.9</v>
      </c>
      <c r="G20" s="44">
        <v>0</v>
      </c>
      <c r="H20" s="44">
        <v>0</v>
      </c>
      <c r="I20" s="82">
        <v>0</v>
      </c>
      <c r="J20" s="82">
        <v>0</v>
      </c>
      <c r="K20" s="44">
        <v>0</v>
      </c>
      <c r="L20" s="1"/>
    </row>
    <row r="21" spans="1:18" s="3" customFormat="1" ht="49.5" customHeight="1" x14ac:dyDescent="0.25">
      <c r="A21" s="165" t="s">
        <v>14</v>
      </c>
      <c r="B21" s="167" t="s">
        <v>29</v>
      </c>
      <c r="C21" s="52" t="s">
        <v>5</v>
      </c>
      <c r="D21" s="44">
        <f>SUM(E21:K21)</f>
        <v>375591055.68999994</v>
      </c>
      <c r="E21" s="44">
        <f>SUM(E22:E25)</f>
        <v>43902538.939999998</v>
      </c>
      <c r="F21" s="44">
        <f t="shared" ref="F21:K21" si="8">SUM(F22:F25)</f>
        <v>64045216.059999995</v>
      </c>
      <c r="G21" s="44">
        <f>SUM(G22:G25)</f>
        <v>86901811.420000002</v>
      </c>
      <c r="H21" s="44">
        <f>SUM(H22:H25)</f>
        <v>156023520.75</v>
      </c>
      <c r="I21" s="82">
        <f>SUM(I22:I25)</f>
        <v>5039322.84</v>
      </c>
      <c r="J21" s="82">
        <f t="shared" si="8"/>
        <v>9839322.8399999999</v>
      </c>
      <c r="K21" s="44">
        <f t="shared" si="8"/>
        <v>9839322.8399999999</v>
      </c>
    </row>
    <row r="22" spans="1:18" s="3" customFormat="1" ht="54.75" customHeight="1" x14ac:dyDescent="0.25">
      <c r="A22" s="166"/>
      <c r="B22" s="168"/>
      <c r="C22" s="52" t="s">
        <v>10</v>
      </c>
      <c r="D22" s="44">
        <f t="shared" si="2"/>
        <v>43145855.43</v>
      </c>
      <c r="E22" s="44">
        <f t="shared" ref="E22:F22" si="9">E27</f>
        <v>1336011.72</v>
      </c>
      <c r="F22" s="44">
        <f t="shared" si="9"/>
        <v>4951546.1900000004</v>
      </c>
      <c r="G22" s="44">
        <f>G27</f>
        <v>1964946.37</v>
      </c>
      <c r="H22" s="44">
        <f>H51+H70+H76</f>
        <v>10175382.630000001</v>
      </c>
      <c r="I22" s="44">
        <f>I51+I70+I76</f>
        <v>5039322.84</v>
      </c>
      <c r="J22" s="44">
        <f>J51+J70+J76</f>
        <v>9839322.8399999999</v>
      </c>
      <c r="K22" s="44">
        <f>K51+K70+K76</f>
        <v>9839322.8399999999</v>
      </c>
    </row>
    <row r="23" spans="1:18" s="3" customFormat="1" ht="55.5" customHeight="1" x14ac:dyDescent="0.25">
      <c r="A23" s="166"/>
      <c r="B23" s="168"/>
      <c r="C23" s="52" t="s">
        <v>6</v>
      </c>
      <c r="D23" s="44">
        <f>SUM(E23:K23)</f>
        <v>69079184.650000006</v>
      </c>
      <c r="E23" s="44">
        <f t="shared" ref="E23:F23" si="10">E28</f>
        <v>12023605.469999999</v>
      </c>
      <c r="F23" s="44">
        <f t="shared" si="10"/>
        <v>10194383.220000001</v>
      </c>
      <c r="G23" s="44">
        <f>G28</f>
        <v>16275463.82</v>
      </c>
      <c r="H23" s="44">
        <f>H52+H77</f>
        <v>30585732.140000001</v>
      </c>
      <c r="I23" s="44">
        <f t="shared" ref="I23:K23" si="11">I52</f>
        <v>0</v>
      </c>
      <c r="J23" s="44">
        <f t="shared" si="11"/>
        <v>0</v>
      </c>
      <c r="K23" s="44">
        <f t="shared" si="11"/>
        <v>0</v>
      </c>
    </row>
    <row r="24" spans="1:18" s="3" customFormat="1" ht="54.75" customHeight="1" x14ac:dyDescent="0.25">
      <c r="A24" s="166"/>
      <c r="B24" s="168"/>
      <c r="C24" s="52" t="s">
        <v>9</v>
      </c>
      <c r="D24" s="44">
        <f>SUM(E24:K24)</f>
        <v>260981293.71000004</v>
      </c>
      <c r="E24" s="44">
        <f t="shared" ref="E24:F24" si="12">E29</f>
        <v>30542921.75</v>
      </c>
      <c r="F24" s="44">
        <f t="shared" si="12"/>
        <v>46514564.75</v>
      </c>
      <c r="G24" s="44">
        <f>G29</f>
        <v>68661401.230000004</v>
      </c>
      <c r="H24" s="44">
        <f>H53</f>
        <v>115262405.98</v>
      </c>
      <c r="I24" s="44">
        <f>I61+I65</f>
        <v>0</v>
      </c>
      <c r="J24" s="44">
        <f>J61+J65</f>
        <v>0</v>
      </c>
      <c r="K24" s="44">
        <f t="shared" ref="K24" si="13">K61+K65</f>
        <v>0</v>
      </c>
    </row>
    <row r="25" spans="1:18" s="3" customFormat="1" ht="53.25" customHeight="1" x14ac:dyDescent="0.25">
      <c r="A25" s="161"/>
      <c r="B25" s="161"/>
      <c r="C25" s="52" t="s">
        <v>20</v>
      </c>
      <c r="D25" s="44">
        <f>SUM(E25:K25)</f>
        <v>2384721.9</v>
      </c>
      <c r="E25" s="44">
        <f t="shared" ref="E25:F25" si="14">E30</f>
        <v>0</v>
      </c>
      <c r="F25" s="44">
        <f t="shared" si="14"/>
        <v>2384721.9</v>
      </c>
      <c r="G25" s="44">
        <f>G30</f>
        <v>0</v>
      </c>
      <c r="H25" s="44">
        <v>0</v>
      </c>
      <c r="I25" s="82">
        <v>0</v>
      </c>
      <c r="J25" s="82">
        <v>0</v>
      </c>
      <c r="K25" s="44">
        <v>0</v>
      </c>
    </row>
    <row r="26" spans="1:18" s="3" customFormat="1" ht="53.25" customHeight="1" x14ac:dyDescent="0.25">
      <c r="A26" s="156" t="s">
        <v>28</v>
      </c>
      <c r="B26" s="156" t="s">
        <v>29</v>
      </c>
      <c r="C26" s="52" t="s">
        <v>5</v>
      </c>
      <c r="D26" s="44">
        <f>SUM(E26:K26)</f>
        <v>194849566.42000002</v>
      </c>
      <c r="E26" s="46">
        <f>SUM(E27:E30)</f>
        <v>43902538.939999998</v>
      </c>
      <c r="F26" s="46">
        <f>SUM(F27:F30)</f>
        <v>64045216.059999995</v>
      </c>
      <c r="G26" s="54">
        <f>SUM(G27:G29)</f>
        <v>86901811.420000002</v>
      </c>
      <c r="H26" s="54">
        <f>SUM(H27:H29)</f>
        <v>0</v>
      </c>
      <c r="I26" s="54">
        <f>SUM(I27:I29)</f>
        <v>0</v>
      </c>
      <c r="J26" s="54">
        <f t="shared" ref="J26:K26" si="15">SUM(J27:J29)</f>
        <v>0</v>
      </c>
      <c r="K26" s="54">
        <f t="shared" si="15"/>
        <v>0</v>
      </c>
    </row>
    <row r="27" spans="1:18" s="3" customFormat="1" ht="54.75" customHeight="1" x14ac:dyDescent="0.25">
      <c r="A27" s="157"/>
      <c r="B27" s="157"/>
      <c r="C27" s="52" t="s">
        <v>10</v>
      </c>
      <c r="D27" s="44">
        <f t="shared" ref="D27:D28" si="16">SUM(E27:K27)</f>
        <v>8252504.2800000003</v>
      </c>
      <c r="E27" s="46">
        <f>E32+E36</f>
        <v>1336011.72</v>
      </c>
      <c r="F27" s="46">
        <f t="shared" ref="F27:F29" si="17">F32+F36</f>
        <v>4951546.1900000004</v>
      </c>
      <c r="G27" s="54">
        <f>G32+G36+G43+G47</f>
        <v>1964946.37</v>
      </c>
      <c r="H27" s="54">
        <f>H32+H36</f>
        <v>0</v>
      </c>
      <c r="I27" s="54">
        <f>I32+I36+I43</f>
        <v>0</v>
      </c>
      <c r="J27" s="54">
        <f>J32+J36+J43</f>
        <v>0</v>
      </c>
      <c r="K27" s="54">
        <f t="shared" ref="K27" si="18">K32+K36+K43</f>
        <v>0</v>
      </c>
    </row>
    <row r="28" spans="1:18" s="3" customFormat="1" ht="52.5" customHeight="1" x14ac:dyDescent="0.25">
      <c r="A28" s="157"/>
      <c r="B28" s="157"/>
      <c r="C28" s="52" t="s">
        <v>6</v>
      </c>
      <c r="D28" s="44">
        <f t="shared" si="16"/>
        <v>38493452.509999998</v>
      </c>
      <c r="E28" s="46">
        <f>E33+E37</f>
        <v>12023605.469999999</v>
      </c>
      <c r="F28" s="46">
        <f t="shared" si="17"/>
        <v>10194383.220000001</v>
      </c>
      <c r="G28" s="54">
        <f>G33+G37+G44</f>
        <v>16275463.82</v>
      </c>
      <c r="H28" s="54">
        <f>H33+H37+H44</f>
        <v>0</v>
      </c>
      <c r="I28" s="54">
        <f>I33+I37+I44</f>
        <v>0</v>
      </c>
      <c r="J28" s="54">
        <f>J33+J37+J44</f>
        <v>0</v>
      </c>
      <c r="K28" s="54">
        <f>K33+K37+K44</f>
        <v>0</v>
      </c>
    </row>
    <row r="29" spans="1:18" s="3" customFormat="1" ht="62.25" customHeight="1" x14ac:dyDescent="0.25">
      <c r="A29" s="157"/>
      <c r="B29" s="157"/>
      <c r="C29" s="52" t="s">
        <v>9</v>
      </c>
      <c r="D29" s="44">
        <f>SUM(E29:K29)</f>
        <v>145718887.73000002</v>
      </c>
      <c r="E29" s="46">
        <f>E34+E38</f>
        <v>30542921.75</v>
      </c>
      <c r="F29" s="46">
        <f t="shared" si="17"/>
        <v>46514564.75</v>
      </c>
      <c r="G29" s="54">
        <f>G34+G38+G45</f>
        <v>68661401.230000004</v>
      </c>
      <c r="H29" s="54">
        <f>H34+H38+H45</f>
        <v>0</v>
      </c>
      <c r="I29" s="54">
        <f t="shared" ref="I29:K29" si="19">I34+I38+I45</f>
        <v>0</v>
      </c>
      <c r="J29" s="54">
        <f t="shared" si="19"/>
        <v>0</v>
      </c>
      <c r="K29" s="54">
        <f t="shared" si="19"/>
        <v>0</v>
      </c>
    </row>
    <row r="30" spans="1:18" s="3" customFormat="1" ht="54.95" customHeight="1" x14ac:dyDescent="0.25">
      <c r="A30" s="158"/>
      <c r="B30" s="158"/>
      <c r="C30" s="52" t="s">
        <v>20</v>
      </c>
      <c r="D30" s="44">
        <f>SUM(E30:K30)</f>
        <v>2384721.9</v>
      </c>
      <c r="E30" s="45">
        <v>0</v>
      </c>
      <c r="F30" s="44">
        <v>2384721.9</v>
      </c>
      <c r="G30" s="44">
        <v>0</v>
      </c>
      <c r="H30" s="44">
        <v>0</v>
      </c>
      <c r="I30" s="82">
        <v>0</v>
      </c>
      <c r="J30" s="82">
        <v>0</v>
      </c>
      <c r="K30" s="44">
        <v>0</v>
      </c>
      <c r="Q30" s="60"/>
    </row>
    <row r="31" spans="1:18" ht="54.95" customHeight="1" x14ac:dyDescent="0.3">
      <c r="A31" s="159" t="s">
        <v>35</v>
      </c>
      <c r="B31" s="160" t="s">
        <v>29</v>
      </c>
      <c r="C31" s="53" t="s">
        <v>5</v>
      </c>
      <c r="D31" s="47">
        <f>SUM(E31:K31)</f>
        <v>93517766.700000003</v>
      </c>
      <c r="E31" s="48">
        <f>SUM(E32:E34)</f>
        <v>25995670.82</v>
      </c>
      <c r="F31" s="47">
        <f t="shared" ref="F31:H31" si="20">SUM(F32:F34)</f>
        <v>39817981.609999999</v>
      </c>
      <c r="G31" s="47">
        <f t="shared" si="20"/>
        <v>27704114.27</v>
      </c>
      <c r="H31" s="47">
        <f t="shared" si="20"/>
        <v>0</v>
      </c>
      <c r="I31" s="83">
        <f>SUM(I32:I34)</f>
        <v>0</v>
      </c>
      <c r="J31" s="83">
        <f t="shared" ref="J31:K31" si="21">SUM(J32:J34)</f>
        <v>0</v>
      </c>
      <c r="K31" s="47">
        <f t="shared" si="21"/>
        <v>0</v>
      </c>
      <c r="N31" s="71"/>
      <c r="O31" s="71"/>
      <c r="P31" s="61"/>
      <c r="Q31" s="72"/>
      <c r="R31" s="61"/>
    </row>
    <row r="32" spans="1:18" ht="54.95" customHeight="1" x14ac:dyDescent="0.25">
      <c r="A32" s="159"/>
      <c r="B32" s="160"/>
      <c r="C32" s="53" t="s">
        <v>10</v>
      </c>
      <c r="D32" s="47">
        <f t="shared" ref="D32" si="22">SUM(E32:K32)</f>
        <v>4546046</v>
      </c>
      <c r="E32" s="48">
        <v>791082.23</v>
      </c>
      <c r="F32" s="49">
        <v>3150564.1</v>
      </c>
      <c r="G32" s="49">
        <v>604399.67000000004</v>
      </c>
      <c r="H32" s="49">
        <v>0</v>
      </c>
      <c r="I32" s="49">
        <v>0</v>
      </c>
      <c r="J32" s="49">
        <v>0</v>
      </c>
      <c r="K32" s="49">
        <v>0</v>
      </c>
      <c r="N32" s="58"/>
      <c r="O32" s="73"/>
      <c r="P32" s="61"/>
      <c r="Q32" s="72"/>
      <c r="R32" s="73"/>
    </row>
    <row r="33" spans="1:18" ht="54.95" customHeight="1" x14ac:dyDescent="0.25">
      <c r="A33" s="159"/>
      <c r="B33" s="160"/>
      <c r="C33" s="53" t="s">
        <v>6</v>
      </c>
      <c r="D33" s="47">
        <f t="shared" ref="D33:D38" si="23">SUM(E33:K33)</f>
        <v>18858255.43</v>
      </c>
      <c r="E33" s="48">
        <v>7119444.0499999998</v>
      </c>
      <c r="F33" s="47">
        <v>6591582.4400000004</v>
      </c>
      <c r="G33" s="47">
        <v>5147228.9400000004</v>
      </c>
      <c r="H33" s="47">
        <v>0</v>
      </c>
      <c r="I33" s="83">
        <v>0</v>
      </c>
      <c r="J33" s="83">
        <v>0</v>
      </c>
      <c r="K33" s="47">
        <v>0</v>
      </c>
      <c r="N33" s="57"/>
      <c r="O33" s="73"/>
      <c r="P33" s="61"/>
      <c r="Q33" s="72"/>
      <c r="R33" s="73"/>
    </row>
    <row r="34" spans="1:18" ht="68.25" customHeight="1" x14ac:dyDescent="0.25">
      <c r="A34" s="159"/>
      <c r="B34" s="160"/>
      <c r="C34" s="53" t="s">
        <v>9</v>
      </c>
      <c r="D34" s="47">
        <f t="shared" si="23"/>
        <v>70113465.269999996</v>
      </c>
      <c r="E34" s="50">
        <v>18085144.539999999</v>
      </c>
      <c r="F34" s="51">
        <v>30075835.07</v>
      </c>
      <c r="G34" s="51">
        <v>21952485.66</v>
      </c>
      <c r="H34" s="51">
        <v>0</v>
      </c>
      <c r="I34" s="84">
        <v>0</v>
      </c>
      <c r="J34" s="84">
        <v>0</v>
      </c>
      <c r="K34" s="51">
        <v>0</v>
      </c>
      <c r="N34" s="74"/>
      <c r="O34" s="73"/>
      <c r="P34" s="61"/>
      <c r="Q34" s="72"/>
      <c r="R34" s="73"/>
    </row>
    <row r="35" spans="1:18" ht="54.95" customHeight="1" x14ac:dyDescent="0.25">
      <c r="A35" s="125" t="s">
        <v>36</v>
      </c>
      <c r="B35" s="127" t="s">
        <v>29</v>
      </c>
      <c r="C35" s="53" t="s">
        <v>5</v>
      </c>
      <c r="D35" s="47">
        <f>SUM(E35:K35)</f>
        <v>61087282.939999998</v>
      </c>
      <c r="E35" s="48">
        <f t="shared" ref="E35:J35" si="24">SUM(E36:E39)</f>
        <v>17906868.120000001</v>
      </c>
      <c r="F35" s="47">
        <f t="shared" si="24"/>
        <v>24227234.449999999</v>
      </c>
      <c r="G35" s="47">
        <f>SUM(G36:G39)</f>
        <v>18953180.370000001</v>
      </c>
      <c r="H35" s="47">
        <f t="shared" si="24"/>
        <v>0</v>
      </c>
      <c r="I35" s="47">
        <f t="shared" si="24"/>
        <v>0</v>
      </c>
      <c r="J35" s="47">
        <f t="shared" si="24"/>
        <v>0</v>
      </c>
      <c r="K35" s="47">
        <f>SUM(K36:K39)</f>
        <v>0</v>
      </c>
      <c r="N35" s="73"/>
      <c r="O35" s="73"/>
      <c r="P35" s="61"/>
      <c r="Q35" s="61"/>
      <c r="R35" s="73"/>
    </row>
    <row r="36" spans="1:18" ht="59.25" customHeight="1" x14ac:dyDescent="0.25">
      <c r="A36" s="126"/>
      <c r="B36" s="128"/>
      <c r="C36" s="53" t="s">
        <v>10</v>
      </c>
      <c r="D36" s="47">
        <f t="shared" si="23"/>
        <v>2721406.49</v>
      </c>
      <c r="E36" s="48">
        <v>544929.49</v>
      </c>
      <c r="F36" s="49">
        <v>1800982.09</v>
      </c>
      <c r="G36" s="49">
        <v>375494.91</v>
      </c>
      <c r="H36" s="49">
        <v>0</v>
      </c>
      <c r="I36" s="49">
        <v>0</v>
      </c>
      <c r="J36" s="49">
        <v>0</v>
      </c>
      <c r="K36" s="49">
        <v>0</v>
      </c>
      <c r="N36" s="59"/>
      <c r="O36" s="73"/>
      <c r="P36" s="61"/>
      <c r="Q36" s="72"/>
      <c r="R36" s="73"/>
    </row>
    <row r="37" spans="1:18" ht="57.75" customHeight="1" x14ac:dyDescent="0.25">
      <c r="A37" s="126"/>
      <c r="B37" s="128"/>
      <c r="C37" s="53" t="s">
        <v>6</v>
      </c>
      <c r="D37" s="47">
        <f t="shared" si="23"/>
        <v>12081091.139999999</v>
      </c>
      <c r="E37" s="48">
        <v>4904161.42</v>
      </c>
      <c r="F37" s="47">
        <v>3602800.78</v>
      </c>
      <c r="G37" s="47">
        <v>3574128.94</v>
      </c>
      <c r="H37" s="47">
        <v>0</v>
      </c>
      <c r="I37" s="83">
        <v>0</v>
      </c>
      <c r="J37" s="83">
        <v>0</v>
      </c>
      <c r="K37" s="47">
        <v>0</v>
      </c>
      <c r="N37" s="75"/>
      <c r="O37" s="73"/>
      <c r="P37" s="61"/>
      <c r="Q37" s="72"/>
      <c r="R37" s="73"/>
    </row>
    <row r="38" spans="1:18" ht="54.95" customHeight="1" x14ac:dyDescent="0.25">
      <c r="A38" s="126"/>
      <c r="B38" s="128"/>
      <c r="C38" s="53" t="s">
        <v>9</v>
      </c>
      <c r="D38" s="47">
        <f t="shared" si="23"/>
        <v>43900063.409999996</v>
      </c>
      <c r="E38" s="50">
        <v>12457777.210000001</v>
      </c>
      <c r="F38" s="51">
        <v>16438729.68</v>
      </c>
      <c r="G38" s="51">
        <v>15003556.52</v>
      </c>
      <c r="H38" s="51">
        <v>0</v>
      </c>
      <c r="I38" s="84">
        <v>0</v>
      </c>
      <c r="J38" s="84">
        <v>0</v>
      </c>
      <c r="K38" s="51">
        <v>0</v>
      </c>
      <c r="N38" s="76"/>
      <c r="O38" s="73"/>
      <c r="P38" s="61"/>
      <c r="Q38" s="72"/>
      <c r="R38" s="73"/>
    </row>
    <row r="39" spans="1:18" s="20" customFormat="1" ht="54.95" customHeight="1" x14ac:dyDescent="0.25">
      <c r="A39" s="161"/>
      <c r="B39" s="161"/>
      <c r="C39" s="53" t="s">
        <v>20</v>
      </c>
      <c r="D39" s="47">
        <f>SUM(E39:K39)</f>
        <v>2384721.9</v>
      </c>
      <c r="E39" s="50">
        <v>0</v>
      </c>
      <c r="F39" s="51">
        <v>2384721.9</v>
      </c>
      <c r="G39" s="51">
        <v>0</v>
      </c>
      <c r="H39" s="51">
        <v>0</v>
      </c>
      <c r="I39" s="84">
        <v>0</v>
      </c>
      <c r="J39" s="84">
        <v>0</v>
      </c>
      <c r="K39" s="51">
        <v>0</v>
      </c>
    </row>
    <row r="40" spans="1:18" s="85" customFormat="1" ht="251.25" customHeight="1" x14ac:dyDescent="0.25">
      <c r="A40" s="33" t="s">
        <v>44</v>
      </c>
      <c r="B40" s="35" t="s">
        <v>29</v>
      </c>
      <c r="C40" s="53" t="s">
        <v>10</v>
      </c>
      <c r="D40" s="16" t="s">
        <v>19</v>
      </c>
      <c r="E40" s="16" t="s">
        <v>19</v>
      </c>
      <c r="F40" s="16" t="s">
        <v>19</v>
      </c>
      <c r="G40" s="66" t="s">
        <v>19</v>
      </c>
      <c r="H40" s="66" t="s">
        <v>49</v>
      </c>
      <c r="I40" s="66" t="s">
        <v>49</v>
      </c>
      <c r="J40" s="66" t="s">
        <v>49</v>
      </c>
      <c r="K40" s="66" t="s">
        <v>49</v>
      </c>
      <c r="L40" s="61"/>
      <c r="M40" s="61"/>
      <c r="N40" s="61"/>
    </row>
    <row r="41" spans="1:18" s="85" customFormat="1" ht="171.75" customHeight="1" x14ac:dyDescent="0.25">
      <c r="A41" s="33" t="s">
        <v>45</v>
      </c>
      <c r="B41" s="35" t="s">
        <v>23</v>
      </c>
      <c r="C41" s="53" t="s">
        <v>10</v>
      </c>
      <c r="D41" s="34" t="s">
        <v>18</v>
      </c>
      <c r="E41" s="34" t="s">
        <v>18</v>
      </c>
      <c r="F41" s="34" t="s">
        <v>18</v>
      </c>
      <c r="G41" s="67" t="s">
        <v>18</v>
      </c>
      <c r="H41" s="67" t="s">
        <v>49</v>
      </c>
      <c r="I41" s="67" t="s">
        <v>49</v>
      </c>
      <c r="J41" s="67" t="s">
        <v>49</v>
      </c>
      <c r="K41" s="67" t="s">
        <v>49</v>
      </c>
      <c r="L41" s="61"/>
      <c r="M41" s="61"/>
      <c r="N41" s="61"/>
    </row>
    <row r="42" spans="1:18" s="85" customFormat="1" ht="62.25" customHeight="1" x14ac:dyDescent="0.25">
      <c r="A42" s="147" t="s">
        <v>46</v>
      </c>
      <c r="B42" s="132" t="s">
        <v>29</v>
      </c>
      <c r="C42" s="53" t="s">
        <v>5</v>
      </c>
      <c r="D42" s="48">
        <f>SUM(E42:K42)</f>
        <v>40090316.780000001</v>
      </c>
      <c r="E42" s="48">
        <v>0</v>
      </c>
      <c r="F42" s="48">
        <v>0</v>
      </c>
      <c r="G42" s="47">
        <f>SUM(G43:G45)</f>
        <v>40090316.780000001</v>
      </c>
      <c r="H42" s="47">
        <f>SUM(H43:H45)</f>
        <v>0</v>
      </c>
      <c r="I42" s="47">
        <f t="shared" ref="I42:K42" si="25">SUM(I43:I45)</f>
        <v>0</v>
      </c>
      <c r="J42" s="47">
        <f t="shared" si="25"/>
        <v>0</v>
      </c>
      <c r="K42" s="47">
        <f t="shared" si="25"/>
        <v>0</v>
      </c>
      <c r="L42" s="61"/>
      <c r="M42" s="61"/>
      <c r="N42" s="61"/>
    </row>
    <row r="43" spans="1:18" s="85" customFormat="1" ht="62.25" customHeight="1" x14ac:dyDescent="0.25">
      <c r="A43" s="133"/>
      <c r="B43" s="133"/>
      <c r="C43" s="53" t="s">
        <v>10</v>
      </c>
      <c r="D43" s="48">
        <f>SUM(E43:K43)</f>
        <v>830851.79</v>
      </c>
      <c r="E43" s="48">
        <v>0</v>
      </c>
      <c r="F43" s="48">
        <v>0</v>
      </c>
      <c r="G43" s="47">
        <v>830851.79</v>
      </c>
      <c r="H43" s="47">
        <v>0</v>
      </c>
      <c r="I43" s="47">
        <v>0</v>
      </c>
      <c r="J43" s="47">
        <v>0</v>
      </c>
      <c r="K43" s="47">
        <v>0</v>
      </c>
      <c r="L43" s="61"/>
      <c r="M43" s="61"/>
      <c r="N43" s="61"/>
    </row>
    <row r="44" spans="1:18" s="20" customFormat="1" ht="95.25" customHeight="1" x14ac:dyDescent="0.25">
      <c r="A44" s="133"/>
      <c r="B44" s="133"/>
      <c r="C44" s="53" t="s">
        <v>6</v>
      </c>
      <c r="D44" s="48">
        <f t="shared" ref="D44" si="26">SUM(E44:K44)</f>
        <v>7554105.9400000004</v>
      </c>
      <c r="E44" s="48">
        <v>0</v>
      </c>
      <c r="F44" s="48">
        <v>0</v>
      </c>
      <c r="G44" s="47">
        <v>7554105.9400000004</v>
      </c>
      <c r="H44" s="47">
        <v>0</v>
      </c>
      <c r="I44" s="47">
        <v>0</v>
      </c>
      <c r="J44" s="47">
        <v>0</v>
      </c>
      <c r="K44" s="47">
        <v>0</v>
      </c>
      <c r="L44" s="61"/>
      <c r="M44" s="61"/>
      <c r="N44" s="61"/>
    </row>
    <row r="45" spans="1:18" s="20" customFormat="1" ht="84.75" customHeight="1" x14ac:dyDescent="0.25">
      <c r="A45" s="133"/>
      <c r="B45" s="133"/>
      <c r="C45" s="53" t="s">
        <v>9</v>
      </c>
      <c r="D45" s="48">
        <f>SUM(E45:K45)</f>
        <v>31705359.050000001</v>
      </c>
      <c r="E45" s="48">
        <v>0</v>
      </c>
      <c r="F45" s="48">
        <v>0</v>
      </c>
      <c r="G45" s="47">
        <v>31705359.050000001</v>
      </c>
      <c r="H45" s="47">
        <v>0</v>
      </c>
      <c r="I45" s="47">
        <v>0</v>
      </c>
      <c r="J45" s="47">
        <v>0</v>
      </c>
      <c r="K45" s="47">
        <v>0</v>
      </c>
      <c r="L45" s="61"/>
      <c r="M45" s="61"/>
      <c r="N45" s="61"/>
    </row>
    <row r="46" spans="1:18" s="20" customFormat="1" ht="81" customHeight="1" x14ac:dyDescent="0.25">
      <c r="A46" s="135" t="s">
        <v>47</v>
      </c>
      <c r="B46" s="132" t="s">
        <v>29</v>
      </c>
      <c r="C46" s="53" t="s">
        <v>5</v>
      </c>
      <c r="D46" s="48">
        <f t="shared" ref="D46" si="27">SUM(E46:K46)</f>
        <v>154200</v>
      </c>
      <c r="E46" s="48">
        <v>0</v>
      </c>
      <c r="F46" s="48">
        <v>0</v>
      </c>
      <c r="G46" s="47">
        <f>SUM(G47:G47)</f>
        <v>154200</v>
      </c>
      <c r="H46" s="47">
        <f>SUM(H47:H47)</f>
        <v>0</v>
      </c>
      <c r="I46" s="47">
        <f>SUM(I47:I47)</f>
        <v>0</v>
      </c>
      <c r="J46" s="47">
        <f>SUM(J47:J47)</f>
        <v>0</v>
      </c>
      <c r="K46" s="47">
        <f>SUM(K47:K47)</f>
        <v>0</v>
      </c>
    </row>
    <row r="47" spans="1:18" ht="73.5" customHeight="1" x14ac:dyDescent="0.35">
      <c r="A47" s="148"/>
      <c r="B47" s="133"/>
      <c r="C47" s="53" t="s">
        <v>10</v>
      </c>
      <c r="D47" s="48">
        <f>SUM(E47:K47)</f>
        <v>154200</v>
      </c>
      <c r="E47" s="48">
        <v>0</v>
      </c>
      <c r="F47" s="48">
        <v>0</v>
      </c>
      <c r="G47" s="47">
        <f>G49</f>
        <v>154200</v>
      </c>
      <c r="H47" s="47">
        <f>H49</f>
        <v>0</v>
      </c>
      <c r="I47" s="47">
        <f t="shared" ref="I47:K47" si="28">I49</f>
        <v>0</v>
      </c>
      <c r="J47" s="47">
        <f t="shared" si="28"/>
        <v>0</v>
      </c>
      <c r="K47" s="47">
        <f t="shared" si="28"/>
        <v>0</v>
      </c>
      <c r="L47" s="23"/>
      <c r="M47" s="22"/>
    </row>
    <row r="48" spans="1:18" s="20" customFormat="1" ht="66" customHeight="1" x14ac:dyDescent="0.35">
      <c r="A48" s="135" t="s">
        <v>48</v>
      </c>
      <c r="B48" s="135" t="s">
        <v>29</v>
      </c>
      <c r="C48" s="53" t="s">
        <v>5</v>
      </c>
      <c r="D48" s="48">
        <f>SUM(E48:K48)</f>
        <v>154200</v>
      </c>
      <c r="E48" s="48">
        <v>0</v>
      </c>
      <c r="F48" s="48">
        <f t="shared" ref="F48:G48" si="29">F49</f>
        <v>0</v>
      </c>
      <c r="G48" s="47">
        <f t="shared" si="29"/>
        <v>154200</v>
      </c>
      <c r="H48" s="47">
        <f>H49</f>
        <v>0</v>
      </c>
      <c r="I48" s="47">
        <f t="shared" ref="I48:K48" si="30">I49</f>
        <v>0</v>
      </c>
      <c r="J48" s="47">
        <f t="shared" si="30"/>
        <v>0</v>
      </c>
      <c r="K48" s="47">
        <f t="shared" si="30"/>
        <v>0</v>
      </c>
      <c r="L48" s="26"/>
      <c r="M48" s="22"/>
    </row>
    <row r="49" spans="1:22" s="20" customFormat="1" ht="67.5" customHeight="1" x14ac:dyDescent="0.35">
      <c r="A49" s="169"/>
      <c r="B49" s="136"/>
      <c r="C49" s="53" t="s">
        <v>10</v>
      </c>
      <c r="D49" s="48">
        <f t="shared" ref="D49" si="31">SUM(E49:K49)</f>
        <v>154200</v>
      </c>
      <c r="E49" s="48">
        <v>0</v>
      </c>
      <c r="F49" s="48">
        <v>0</v>
      </c>
      <c r="G49" s="47">
        <v>154200</v>
      </c>
      <c r="H49" s="47">
        <v>0</v>
      </c>
      <c r="I49" s="47">
        <v>0</v>
      </c>
      <c r="J49" s="47">
        <v>0</v>
      </c>
      <c r="K49" s="47">
        <v>0</v>
      </c>
      <c r="L49" s="26"/>
      <c r="M49" s="22"/>
    </row>
    <row r="50" spans="1:22" s="20" customFormat="1" ht="51.75" customHeight="1" x14ac:dyDescent="0.35">
      <c r="A50" s="156" t="s">
        <v>28</v>
      </c>
      <c r="B50" s="156" t="s">
        <v>29</v>
      </c>
      <c r="C50" s="52" t="s">
        <v>5</v>
      </c>
      <c r="D50" s="44">
        <f>SUM(E50:K50)</f>
        <v>168517359.54000002</v>
      </c>
      <c r="E50" s="46">
        <f>SUM(E51:E53)</f>
        <v>0</v>
      </c>
      <c r="F50" s="46">
        <f>SUM(F51:F53)</f>
        <v>0</v>
      </c>
      <c r="G50" s="54">
        <f>SUM(G51:G53)</f>
        <v>0</v>
      </c>
      <c r="H50" s="54">
        <f>SUM(H51:H53)</f>
        <v>143799391.02000001</v>
      </c>
      <c r="I50" s="54">
        <f>SUM(I51:I53)</f>
        <v>5039322.84</v>
      </c>
      <c r="J50" s="54">
        <f t="shared" ref="J50:K50" si="32">SUM(J51:J53)</f>
        <v>9839322.8399999999</v>
      </c>
      <c r="K50" s="54">
        <f t="shared" si="32"/>
        <v>9839322.8399999999</v>
      </c>
      <c r="L50" s="26"/>
      <c r="M50" s="22"/>
    </row>
    <row r="51" spans="1:22" s="20" customFormat="1" ht="62.25" customHeight="1" x14ac:dyDescent="0.35">
      <c r="A51" s="157"/>
      <c r="B51" s="157"/>
      <c r="C51" s="52" t="s">
        <v>10</v>
      </c>
      <c r="D51" s="44">
        <f t="shared" ref="D51:D52" si="33">SUM(E51:K51)</f>
        <v>25693759.539999999</v>
      </c>
      <c r="E51" s="46">
        <f>E59+E63</f>
        <v>0</v>
      </c>
      <c r="F51" s="46">
        <f t="shared" ref="F51" si="34">F59+F63</f>
        <v>0</v>
      </c>
      <c r="G51" s="54">
        <f>G59+G63+G76</f>
        <v>0</v>
      </c>
      <c r="H51" s="54">
        <f>H55</f>
        <v>975791.02</v>
      </c>
      <c r="I51" s="54">
        <f>I59+I63</f>
        <v>5039322.84</v>
      </c>
      <c r="J51" s="54">
        <f t="shared" ref="J51:K51" si="35">J59+J63</f>
        <v>9839322.8399999999</v>
      </c>
      <c r="K51" s="54">
        <f t="shared" si="35"/>
        <v>9839322.8399999999</v>
      </c>
      <c r="L51" s="26"/>
      <c r="M51" s="22"/>
    </row>
    <row r="52" spans="1:22" s="20" customFormat="1" ht="57" customHeight="1" x14ac:dyDescent="0.35">
      <c r="A52" s="157"/>
      <c r="B52" s="157"/>
      <c r="C52" s="52" t="s">
        <v>6</v>
      </c>
      <c r="D52" s="44">
        <f t="shared" si="33"/>
        <v>27561194.02</v>
      </c>
      <c r="E52" s="46">
        <f>E60+E64</f>
        <v>0</v>
      </c>
      <c r="F52" s="46">
        <f t="shared" ref="F52" si="36">F60+F64</f>
        <v>0</v>
      </c>
      <c r="G52" s="54">
        <f>G60+G64</f>
        <v>0</v>
      </c>
      <c r="H52" s="54">
        <f>H56+H67</f>
        <v>27561194.02</v>
      </c>
      <c r="I52" s="54">
        <f>I60+I64+I86</f>
        <v>0</v>
      </c>
      <c r="J52" s="54">
        <f>J60+J64+J86</f>
        <v>0</v>
      </c>
      <c r="K52" s="54">
        <f>K60+K64+K86</f>
        <v>0</v>
      </c>
      <c r="L52" s="26"/>
      <c r="M52" s="22"/>
    </row>
    <row r="53" spans="1:22" s="6" customFormat="1" ht="60.75" customHeight="1" x14ac:dyDescent="0.35">
      <c r="A53" s="157"/>
      <c r="B53" s="157"/>
      <c r="C53" s="52" t="s">
        <v>9</v>
      </c>
      <c r="D53" s="44">
        <f>SUM(E53:K53)</f>
        <v>115262405.98</v>
      </c>
      <c r="E53" s="46">
        <f>E61+E65</f>
        <v>0</v>
      </c>
      <c r="F53" s="46">
        <f t="shared" ref="F53" si="37">F61+F65</f>
        <v>0</v>
      </c>
      <c r="G53" s="54">
        <f>G61+G65</f>
        <v>0</v>
      </c>
      <c r="H53" s="54">
        <f>H57+H68</f>
        <v>115262405.98</v>
      </c>
      <c r="I53" s="54">
        <f>I61+I65</f>
        <v>0</v>
      </c>
      <c r="J53" s="54">
        <f>J61+J65</f>
        <v>0</v>
      </c>
      <c r="K53" s="54">
        <f>K61+K65</f>
        <v>0</v>
      </c>
      <c r="L53" s="155"/>
      <c r="M53" s="155"/>
      <c r="N53" s="155"/>
      <c r="O53" s="4"/>
      <c r="P53" s="155"/>
      <c r="Q53" s="155"/>
      <c r="R53" s="155"/>
      <c r="S53" s="5"/>
      <c r="T53" s="155"/>
      <c r="U53" s="155"/>
      <c r="V53" s="155"/>
    </row>
    <row r="54" spans="1:22" s="6" customFormat="1" ht="60.75" customHeight="1" x14ac:dyDescent="0.35">
      <c r="A54" s="149" t="s">
        <v>56</v>
      </c>
      <c r="B54" s="152" t="s">
        <v>29</v>
      </c>
      <c r="C54" s="53" t="s">
        <v>5</v>
      </c>
      <c r="D54" s="51">
        <f>SUM(E54:K54)</f>
        <v>71525059.540000007</v>
      </c>
      <c r="E54" s="48">
        <f>E55+E56+E57</f>
        <v>0</v>
      </c>
      <c r="F54" s="48">
        <f>F55+F56+F57</f>
        <v>0</v>
      </c>
      <c r="G54" s="47">
        <f t="shared" ref="G54" si="38">G55+G56+G57</f>
        <v>0</v>
      </c>
      <c r="H54" s="48">
        <f t="shared" ref="H54" si="39">H55+H56+H57</f>
        <v>46807091.020000003</v>
      </c>
      <c r="I54" s="48">
        <f t="shared" ref="I54" si="40">I55+I56+I57</f>
        <v>5039322.84</v>
      </c>
      <c r="J54" s="48">
        <f t="shared" ref="J54" si="41">J55+J56+J57</f>
        <v>9839322.8399999999</v>
      </c>
      <c r="K54" s="48">
        <f t="shared" ref="K54" si="42">K55+K56+K57</f>
        <v>9839322.8399999999</v>
      </c>
      <c r="L54" s="91"/>
      <c r="M54" s="91"/>
      <c r="N54" s="91"/>
      <c r="O54" s="4"/>
      <c r="P54" s="91"/>
      <c r="Q54" s="91"/>
      <c r="R54" s="91"/>
      <c r="S54" s="5"/>
      <c r="T54" s="91"/>
      <c r="U54" s="91"/>
      <c r="V54" s="91"/>
    </row>
    <row r="55" spans="1:22" s="6" customFormat="1" ht="60.75" customHeight="1" x14ac:dyDescent="0.35">
      <c r="A55" s="150"/>
      <c r="B55" s="153"/>
      <c r="C55" s="53" t="s">
        <v>10</v>
      </c>
      <c r="D55" s="51">
        <f t="shared" ref="D55:D57" si="43">SUM(E55:K55)</f>
        <v>25693759.539999999</v>
      </c>
      <c r="E55" s="48">
        <v>0</v>
      </c>
      <c r="F55" s="48">
        <v>0</v>
      </c>
      <c r="G55" s="47">
        <v>0</v>
      </c>
      <c r="H55" s="47">
        <f>H59+H63</f>
        <v>975791.02</v>
      </c>
      <c r="I55" s="47">
        <f t="shared" ref="I55:K55" si="44">I59+I63</f>
        <v>5039322.84</v>
      </c>
      <c r="J55" s="47">
        <f t="shared" si="44"/>
        <v>9839322.8399999999</v>
      </c>
      <c r="K55" s="47">
        <f t="shared" si="44"/>
        <v>9839322.8399999999</v>
      </c>
      <c r="L55" s="91"/>
      <c r="M55" s="91"/>
      <c r="N55" s="91"/>
      <c r="O55" s="4"/>
      <c r="P55" s="91"/>
      <c r="Q55" s="91"/>
      <c r="R55" s="91"/>
      <c r="S55" s="5"/>
      <c r="T55" s="91"/>
      <c r="U55" s="91"/>
      <c r="V55" s="91"/>
    </row>
    <row r="56" spans="1:22" s="6" customFormat="1" ht="60.75" customHeight="1" x14ac:dyDescent="0.35">
      <c r="A56" s="150"/>
      <c r="B56" s="153"/>
      <c r="C56" s="53" t="s">
        <v>6</v>
      </c>
      <c r="D56" s="51">
        <f t="shared" si="43"/>
        <v>10568894.02</v>
      </c>
      <c r="E56" s="48">
        <v>0</v>
      </c>
      <c r="F56" s="48">
        <v>0</v>
      </c>
      <c r="G56" s="47">
        <v>0</v>
      </c>
      <c r="H56" s="47">
        <f>H60+H64</f>
        <v>10568894.02</v>
      </c>
      <c r="I56" s="47">
        <f t="shared" ref="I56:K56" si="45">I60+I64</f>
        <v>0</v>
      </c>
      <c r="J56" s="47">
        <f t="shared" si="45"/>
        <v>0</v>
      </c>
      <c r="K56" s="47">
        <f t="shared" si="45"/>
        <v>0</v>
      </c>
      <c r="L56" s="91"/>
      <c r="M56" s="91"/>
      <c r="N56" s="91"/>
      <c r="O56" s="4"/>
      <c r="P56" s="91"/>
      <c r="Q56" s="91"/>
      <c r="R56" s="91"/>
      <c r="S56" s="5"/>
      <c r="T56" s="91"/>
      <c r="U56" s="91"/>
      <c r="V56" s="91"/>
    </row>
    <row r="57" spans="1:22" s="6" customFormat="1" ht="60.75" customHeight="1" x14ac:dyDescent="0.35">
      <c r="A57" s="151"/>
      <c r="B57" s="154"/>
      <c r="C57" s="53" t="s">
        <v>9</v>
      </c>
      <c r="D57" s="51">
        <f t="shared" si="43"/>
        <v>35262405.980000004</v>
      </c>
      <c r="E57" s="48">
        <v>0</v>
      </c>
      <c r="F57" s="48">
        <v>0</v>
      </c>
      <c r="G57" s="47">
        <v>0</v>
      </c>
      <c r="H57" s="47">
        <f>H61+H65</f>
        <v>35262405.980000004</v>
      </c>
      <c r="I57" s="47">
        <f t="shared" ref="I57:K57" si="46">I61+I65</f>
        <v>0</v>
      </c>
      <c r="J57" s="47">
        <f t="shared" si="46"/>
        <v>0</v>
      </c>
      <c r="K57" s="47">
        <f t="shared" si="46"/>
        <v>0</v>
      </c>
      <c r="L57" s="91"/>
      <c r="M57" s="91"/>
      <c r="N57" s="91"/>
      <c r="O57" s="4"/>
      <c r="P57" s="91"/>
      <c r="Q57" s="91"/>
      <c r="R57" s="91"/>
      <c r="S57" s="5"/>
      <c r="T57" s="91"/>
      <c r="U57" s="91"/>
      <c r="V57" s="91"/>
    </row>
    <row r="58" spans="1:22" ht="50.25" customHeight="1" x14ac:dyDescent="0.25">
      <c r="A58" s="159" t="s">
        <v>54</v>
      </c>
      <c r="B58" s="160" t="s">
        <v>29</v>
      </c>
      <c r="C58" s="53" t="s">
        <v>5</v>
      </c>
      <c r="D58" s="47">
        <f>SUM(E58:K58)</f>
        <v>32891372.810000002</v>
      </c>
      <c r="E58" s="48">
        <f>SUM(E59:E61)</f>
        <v>0</v>
      </c>
      <c r="F58" s="47">
        <f t="shared" ref="F58:H58" si="47">SUM(F59:F61)</f>
        <v>0</v>
      </c>
      <c r="G58" s="47">
        <f t="shared" si="47"/>
        <v>0</v>
      </c>
      <c r="H58" s="47">
        <f t="shared" si="47"/>
        <v>23586322.100000001</v>
      </c>
      <c r="I58" s="83">
        <f>SUM(I59:I61)</f>
        <v>3101683.57</v>
      </c>
      <c r="J58" s="83">
        <f t="shared" ref="J58:K58" si="48">SUM(J59:J61)</f>
        <v>3101683.57</v>
      </c>
      <c r="K58" s="47">
        <f t="shared" si="48"/>
        <v>3101683.57</v>
      </c>
    </row>
    <row r="59" spans="1:22" ht="59.25" customHeight="1" x14ac:dyDescent="0.25">
      <c r="A59" s="159"/>
      <c r="B59" s="160"/>
      <c r="C59" s="53" t="s">
        <v>10</v>
      </c>
      <c r="D59" s="47">
        <f t="shared" ref="D59" si="49">SUM(E59:K59)</f>
        <v>9796756.5800000001</v>
      </c>
      <c r="E59" s="48">
        <v>0</v>
      </c>
      <c r="F59" s="49">
        <v>0</v>
      </c>
      <c r="G59" s="49">
        <v>0</v>
      </c>
      <c r="H59" s="49">
        <v>491705.87</v>
      </c>
      <c r="I59" s="49">
        <v>3101683.57</v>
      </c>
      <c r="J59" s="49">
        <v>3101683.57</v>
      </c>
      <c r="K59" s="49">
        <v>3101683.57</v>
      </c>
    </row>
    <row r="60" spans="1:22" ht="55.5" customHeight="1" x14ac:dyDescent="0.25">
      <c r="A60" s="159"/>
      <c r="B60" s="160"/>
      <c r="C60" s="53" t="s">
        <v>6</v>
      </c>
      <c r="D60" s="47">
        <f t="shared" ref="D60:D65" si="50">SUM(E60:K60)</f>
        <v>5325717.3899999997</v>
      </c>
      <c r="E60" s="48">
        <v>0</v>
      </c>
      <c r="F60" s="47">
        <v>0</v>
      </c>
      <c r="G60" s="47">
        <v>0</v>
      </c>
      <c r="H60" s="47">
        <v>5325717.3899999997</v>
      </c>
      <c r="I60" s="83">
        <v>0</v>
      </c>
      <c r="J60" s="83">
        <v>0</v>
      </c>
      <c r="K60" s="47">
        <v>0</v>
      </c>
    </row>
    <row r="61" spans="1:22" ht="48" customHeight="1" x14ac:dyDescent="0.25">
      <c r="A61" s="159"/>
      <c r="B61" s="160"/>
      <c r="C61" s="53" t="s">
        <v>9</v>
      </c>
      <c r="D61" s="47">
        <f t="shared" si="50"/>
        <v>17768898.84</v>
      </c>
      <c r="E61" s="50">
        <v>0</v>
      </c>
      <c r="F61" s="51">
        <v>0</v>
      </c>
      <c r="G61" s="51">
        <v>0</v>
      </c>
      <c r="H61" s="51">
        <v>17768898.84</v>
      </c>
      <c r="I61" s="84">
        <v>0</v>
      </c>
      <c r="J61" s="84">
        <v>0</v>
      </c>
      <c r="K61" s="51">
        <v>0</v>
      </c>
    </row>
    <row r="62" spans="1:22" ht="50.25" customHeight="1" x14ac:dyDescent="0.25">
      <c r="A62" s="125" t="s">
        <v>55</v>
      </c>
      <c r="B62" s="127" t="s">
        <v>29</v>
      </c>
      <c r="C62" s="53" t="s">
        <v>5</v>
      </c>
      <c r="D62" s="47">
        <f>SUM(E62:K62)</f>
        <v>38633686.730000004</v>
      </c>
      <c r="E62" s="48">
        <f t="shared" ref="E62:K62" si="51">SUM(E63:E65)</f>
        <v>0</v>
      </c>
      <c r="F62" s="47">
        <f t="shared" si="51"/>
        <v>0</v>
      </c>
      <c r="G62" s="47">
        <f t="shared" si="51"/>
        <v>0</v>
      </c>
      <c r="H62" s="47">
        <f t="shared" si="51"/>
        <v>23220768.920000002</v>
      </c>
      <c r="I62" s="47">
        <f t="shared" si="51"/>
        <v>1937639.27</v>
      </c>
      <c r="J62" s="47">
        <f t="shared" si="51"/>
        <v>6737639.2699999996</v>
      </c>
      <c r="K62" s="47">
        <f t="shared" si="51"/>
        <v>6737639.2699999996</v>
      </c>
    </row>
    <row r="63" spans="1:22" ht="57.75" customHeight="1" x14ac:dyDescent="0.25">
      <c r="A63" s="126"/>
      <c r="B63" s="128"/>
      <c r="C63" s="53" t="s">
        <v>10</v>
      </c>
      <c r="D63" s="47">
        <f t="shared" si="50"/>
        <v>15897002.959999999</v>
      </c>
      <c r="E63" s="48">
        <v>0</v>
      </c>
      <c r="F63" s="49">
        <v>0</v>
      </c>
      <c r="G63" s="49">
        <v>0</v>
      </c>
      <c r="H63" s="49">
        <v>484085.15</v>
      </c>
      <c r="I63" s="49">
        <v>1937639.27</v>
      </c>
      <c r="J63" s="49">
        <v>6737639.2699999996</v>
      </c>
      <c r="K63" s="49">
        <v>6737639.2699999996</v>
      </c>
    </row>
    <row r="64" spans="1:22" ht="67.5" customHeight="1" x14ac:dyDescent="0.25">
      <c r="A64" s="126"/>
      <c r="B64" s="128"/>
      <c r="C64" s="53" t="s">
        <v>6</v>
      </c>
      <c r="D64" s="47">
        <f t="shared" si="50"/>
        <v>5243176.63</v>
      </c>
      <c r="E64" s="48">
        <v>0</v>
      </c>
      <c r="F64" s="47">
        <v>0</v>
      </c>
      <c r="G64" s="47">
        <v>0</v>
      </c>
      <c r="H64" s="47">
        <v>5243176.63</v>
      </c>
      <c r="I64" s="83">
        <v>0</v>
      </c>
      <c r="J64" s="83">
        <v>0</v>
      </c>
      <c r="K64" s="47">
        <v>0</v>
      </c>
    </row>
    <row r="65" spans="1:11" ht="63" customHeight="1" x14ac:dyDescent="0.25">
      <c r="A65" s="126"/>
      <c r="B65" s="128"/>
      <c r="C65" s="53" t="s">
        <v>9</v>
      </c>
      <c r="D65" s="47">
        <f t="shared" si="50"/>
        <v>17493507.140000001</v>
      </c>
      <c r="E65" s="50">
        <v>0</v>
      </c>
      <c r="F65" s="51">
        <v>0</v>
      </c>
      <c r="G65" s="51">
        <v>0</v>
      </c>
      <c r="H65" s="51">
        <v>17493507.140000001</v>
      </c>
      <c r="I65" s="84">
        <v>0</v>
      </c>
      <c r="J65" s="84">
        <v>0</v>
      </c>
      <c r="K65" s="51">
        <v>0</v>
      </c>
    </row>
    <row r="66" spans="1:11" ht="66.75" customHeight="1" x14ac:dyDescent="0.25">
      <c r="A66" s="143" t="s">
        <v>53</v>
      </c>
      <c r="B66" s="143" t="s">
        <v>29</v>
      </c>
      <c r="C66" s="86" t="s">
        <v>5</v>
      </c>
      <c r="D66" s="47">
        <f t="shared" ref="D66:D67" si="52">SUM(E66:K66)</f>
        <v>96992300</v>
      </c>
      <c r="E66" s="51">
        <f>E67+E68</f>
        <v>0</v>
      </c>
      <c r="F66" s="51">
        <f t="shared" ref="F66:K66" si="53">F67+F68</f>
        <v>0</v>
      </c>
      <c r="G66" s="51">
        <f t="shared" si="53"/>
        <v>0</v>
      </c>
      <c r="H66" s="51">
        <f t="shared" si="53"/>
        <v>96992300</v>
      </c>
      <c r="I66" s="51">
        <f t="shared" si="53"/>
        <v>0</v>
      </c>
      <c r="J66" s="51">
        <f t="shared" si="53"/>
        <v>0</v>
      </c>
      <c r="K66" s="51">
        <f t="shared" si="53"/>
        <v>0</v>
      </c>
    </row>
    <row r="67" spans="1:11" ht="67.5" customHeight="1" x14ac:dyDescent="0.25">
      <c r="A67" s="163"/>
      <c r="B67" s="164"/>
      <c r="C67" s="86" t="s">
        <v>6</v>
      </c>
      <c r="D67" s="47">
        <f t="shared" si="52"/>
        <v>16992300</v>
      </c>
      <c r="E67" s="51">
        <v>0</v>
      </c>
      <c r="F67" s="51">
        <v>0</v>
      </c>
      <c r="G67" s="51">
        <v>0</v>
      </c>
      <c r="H67" s="51">
        <v>16992300</v>
      </c>
      <c r="I67" s="84">
        <v>0</v>
      </c>
      <c r="J67" s="84">
        <v>0</v>
      </c>
      <c r="K67" s="51">
        <v>0</v>
      </c>
    </row>
    <row r="68" spans="1:11" ht="67.5" customHeight="1" x14ac:dyDescent="0.25">
      <c r="A68" s="142"/>
      <c r="B68" s="144"/>
      <c r="C68" s="86" t="s">
        <v>9</v>
      </c>
      <c r="D68" s="47">
        <f>SUM(E68:K68)</f>
        <v>80000000</v>
      </c>
      <c r="E68" s="51">
        <v>0</v>
      </c>
      <c r="F68" s="51">
        <v>0</v>
      </c>
      <c r="G68" s="51">
        <v>0</v>
      </c>
      <c r="H68" s="51">
        <v>80000000</v>
      </c>
      <c r="I68" s="84">
        <v>0</v>
      </c>
      <c r="J68" s="84">
        <v>0</v>
      </c>
      <c r="K68" s="51">
        <v>0</v>
      </c>
    </row>
    <row r="69" spans="1:11" ht="89.25" customHeight="1" x14ac:dyDescent="0.25">
      <c r="A69" s="141" t="s">
        <v>40</v>
      </c>
      <c r="B69" s="143" t="s">
        <v>29</v>
      </c>
      <c r="C69" s="86" t="s">
        <v>5</v>
      </c>
      <c r="D69" s="47">
        <f t="shared" ref="D69:D70" si="54">SUM(E69:K69)</f>
        <v>2640568.1</v>
      </c>
      <c r="E69" s="51">
        <f>E70</f>
        <v>0</v>
      </c>
      <c r="F69" s="51">
        <f t="shared" ref="F69:K69" si="55">F70</f>
        <v>0</v>
      </c>
      <c r="G69" s="51">
        <f t="shared" si="55"/>
        <v>0</v>
      </c>
      <c r="H69" s="51">
        <f t="shared" si="55"/>
        <v>2640568.1</v>
      </c>
      <c r="I69" s="51">
        <f t="shared" si="55"/>
        <v>0</v>
      </c>
      <c r="J69" s="51">
        <f t="shared" si="55"/>
        <v>0</v>
      </c>
      <c r="K69" s="51">
        <f t="shared" si="55"/>
        <v>0</v>
      </c>
    </row>
    <row r="70" spans="1:11" ht="102.75" customHeight="1" x14ac:dyDescent="0.25">
      <c r="A70" s="142"/>
      <c r="B70" s="144"/>
      <c r="C70" s="86" t="s">
        <v>37</v>
      </c>
      <c r="D70" s="47">
        <f t="shared" si="54"/>
        <v>2640568.1</v>
      </c>
      <c r="E70" s="51">
        <v>0</v>
      </c>
      <c r="F70" s="51">
        <v>0</v>
      </c>
      <c r="G70" s="51">
        <v>0</v>
      </c>
      <c r="H70" s="51">
        <f>H74</f>
        <v>2640568.1</v>
      </c>
      <c r="I70" s="84">
        <v>0</v>
      </c>
      <c r="J70" s="84">
        <v>0</v>
      </c>
      <c r="K70" s="51">
        <v>0</v>
      </c>
    </row>
    <row r="71" spans="1:11" ht="243.75" x14ac:dyDescent="0.25">
      <c r="A71" s="33" t="s">
        <v>38</v>
      </c>
      <c r="B71" s="35" t="s">
        <v>29</v>
      </c>
      <c r="C71" s="53" t="s">
        <v>10</v>
      </c>
      <c r="D71" s="16" t="s">
        <v>49</v>
      </c>
      <c r="E71" s="16" t="s">
        <v>49</v>
      </c>
      <c r="F71" s="16" t="s">
        <v>49</v>
      </c>
      <c r="G71" s="66" t="s">
        <v>49</v>
      </c>
      <c r="H71" s="66" t="s">
        <v>19</v>
      </c>
      <c r="I71" s="66" t="s">
        <v>19</v>
      </c>
      <c r="J71" s="66" t="s">
        <v>19</v>
      </c>
      <c r="K71" s="66" t="s">
        <v>19</v>
      </c>
    </row>
    <row r="72" spans="1:11" ht="198" customHeight="1" x14ac:dyDescent="0.25">
      <c r="A72" s="90" t="s">
        <v>39</v>
      </c>
      <c r="B72" s="35" t="s">
        <v>23</v>
      </c>
      <c r="C72" s="53" t="s">
        <v>10</v>
      </c>
      <c r="D72" s="34" t="s">
        <v>49</v>
      </c>
      <c r="E72" s="34" t="s">
        <v>49</v>
      </c>
      <c r="F72" s="34" t="s">
        <v>49</v>
      </c>
      <c r="G72" s="67" t="s">
        <v>49</v>
      </c>
      <c r="H72" s="67" t="s">
        <v>18</v>
      </c>
      <c r="I72" s="67" t="s">
        <v>18</v>
      </c>
      <c r="J72" s="67" t="s">
        <v>18</v>
      </c>
      <c r="K72" s="67" t="s">
        <v>18</v>
      </c>
    </row>
    <row r="73" spans="1:11" ht="89.25" customHeight="1" x14ac:dyDescent="0.25">
      <c r="A73" s="145" t="s">
        <v>41</v>
      </c>
      <c r="B73" s="146" t="s">
        <v>29</v>
      </c>
      <c r="C73" s="53" t="s">
        <v>5</v>
      </c>
      <c r="D73" s="48">
        <f>SUM(E73:K73)</f>
        <v>2640568.1</v>
      </c>
      <c r="E73" s="34">
        <v>0</v>
      </c>
      <c r="F73" s="34">
        <v>0</v>
      </c>
      <c r="G73" s="67">
        <v>0</v>
      </c>
      <c r="H73" s="67">
        <f>H74</f>
        <v>2640568.1</v>
      </c>
      <c r="I73" s="67">
        <v>0</v>
      </c>
      <c r="J73" s="67">
        <v>0</v>
      </c>
      <c r="K73" s="67">
        <v>0</v>
      </c>
    </row>
    <row r="74" spans="1:11" ht="77.25" customHeight="1" x14ac:dyDescent="0.25">
      <c r="A74" s="134"/>
      <c r="B74" s="139"/>
      <c r="C74" s="53" t="s">
        <v>10</v>
      </c>
      <c r="D74" s="48">
        <f>SUM(E74:K74)</f>
        <v>2640568.1</v>
      </c>
      <c r="E74" s="34">
        <v>0</v>
      </c>
      <c r="F74" s="34">
        <v>0</v>
      </c>
      <c r="G74" s="67">
        <v>0</v>
      </c>
      <c r="H74" s="67">
        <v>2640568.1</v>
      </c>
      <c r="I74" s="67">
        <v>0</v>
      </c>
      <c r="J74" s="67">
        <v>0</v>
      </c>
      <c r="K74" s="67">
        <v>0</v>
      </c>
    </row>
    <row r="75" spans="1:11" ht="50.25" customHeight="1" x14ac:dyDescent="0.25">
      <c r="A75" s="137" t="s">
        <v>42</v>
      </c>
      <c r="B75" s="135" t="s">
        <v>29</v>
      </c>
      <c r="C75" s="53" t="s">
        <v>5</v>
      </c>
      <c r="D75" s="48">
        <f t="shared" ref="D75" si="56">SUM(E75:K75)</f>
        <v>9583561.6300000008</v>
      </c>
      <c r="E75" s="47">
        <f t="shared" ref="E75:G75" si="57">E76+E77</f>
        <v>0</v>
      </c>
      <c r="F75" s="47">
        <f t="shared" si="57"/>
        <v>0</v>
      </c>
      <c r="G75" s="47">
        <f t="shared" si="57"/>
        <v>0</v>
      </c>
      <c r="H75" s="47">
        <f>H76+H77</f>
        <v>9583561.6300000008</v>
      </c>
      <c r="I75" s="47">
        <f t="shared" ref="I75:K75" si="58">I76+I77</f>
        <v>0</v>
      </c>
      <c r="J75" s="47">
        <f t="shared" si="58"/>
        <v>0</v>
      </c>
      <c r="K75" s="47">
        <f t="shared" si="58"/>
        <v>0</v>
      </c>
    </row>
    <row r="76" spans="1:11" ht="57.75" customHeight="1" x14ac:dyDescent="0.25">
      <c r="A76" s="138"/>
      <c r="B76" s="140"/>
      <c r="C76" s="53" t="s">
        <v>10</v>
      </c>
      <c r="D76" s="48">
        <f>SUM(E76:K76)</f>
        <v>6559023.5100000007</v>
      </c>
      <c r="E76" s="47">
        <f>E79+E81+E85</f>
        <v>0</v>
      </c>
      <c r="F76" s="47">
        <f>F79+F81+F85</f>
        <v>0</v>
      </c>
      <c r="G76" s="47">
        <f>G79+G81+G85</f>
        <v>0</v>
      </c>
      <c r="H76" s="47">
        <f>H79+H81+H83+H85</f>
        <v>6559023.5100000007</v>
      </c>
      <c r="I76" s="47">
        <f t="shared" ref="I76:K76" si="59">I79+I81</f>
        <v>0</v>
      </c>
      <c r="J76" s="47">
        <f t="shared" si="59"/>
        <v>0</v>
      </c>
      <c r="K76" s="47">
        <f t="shared" si="59"/>
        <v>0</v>
      </c>
    </row>
    <row r="77" spans="1:11" ht="64.5" customHeight="1" x14ac:dyDescent="0.25">
      <c r="A77" s="139"/>
      <c r="B77" s="139"/>
      <c r="C77" s="53" t="s">
        <v>6</v>
      </c>
      <c r="D77" s="48">
        <f>SUM(E77:K77)</f>
        <v>3024538.12</v>
      </c>
      <c r="E77" s="47">
        <v>0</v>
      </c>
      <c r="F77" s="47">
        <v>0</v>
      </c>
      <c r="G77" s="47">
        <v>0</v>
      </c>
      <c r="H77" s="47">
        <f>H86</f>
        <v>3024538.12</v>
      </c>
      <c r="I77" s="47">
        <v>0</v>
      </c>
      <c r="J77" s="47">
        <v>0</v>
      </c>
      <c r="K77" s="47">
        <v>0</v>
      </c>
    </row>
    <row r="78" spans="1:11" ht="54.75" customHeight="1" x14ac:dyDescent="0.25">
      <c r="A78" s="129" t="s">
        <v>43</v>
      </c>
      <c r="B78" s="135" t="s">
        <v>29</v>
      </c>
      <c r="C78" s="53" t="s">
        <v>5</v>
      </c>
      <c r="D78" s="48">
        <f>SUM(E78:K78)</f>
        <v>3411428.72</v>
      </c>
      <c r="E78" s="48">
        <v>0</v>
      </c>
      <c r="F78" s="48">
        <f t="shared" ref="F78:G78" si="60">F79</f>
        <v>0</v>
      </c>
      <c r="G78" s="47">
        <f t="shared" si="60"/>
        <v>0</v>
      </c>
      <c r="H78" s="47">
        <f>H79</f>
        <v>3411428.72</v>
      </c>
      <c r="I78" s="47">
        <f t="shared" ref="I78:K78" si="61">I79</f>
        <v>0</v>
      </c>
      <c r="J78" s="47">
        <f t="shared" si="61"/>
        <v>0</v>
      </c>
      <c r="K78" s="47">
        <f t="shared" si="61"/>
        <v>0</v>
      </c>
    </row>
    <row r="79" spans="1:11" ht="89.25" customHeight="1" x14ac:dyDescent="0.25">
      <c r="A79" s="134"/>
      <c r="B79" s="136"/>
      <c r="C79" s="53" t="s">
        <v>10</v>
      </c>
      <c r="D79" s="48">
        <f t="shared" ref="D79" si="62">SUM(E79:K79)</f>
        <v>3411428.72</v>
      </c>
      <c r="E79" s="48">
        <v>0</v>
      </c>
      <c r="F79" s="48">
        <v>0</v>
      </c>
      <c r="G79" s="47">
        <v>0</v>
      </c>
      <c r="H79" s="47">
        <v>3411428.72</v>
      </c>
      <c r="I79" s="47">
        <v>0</v>
      </c>
      <c r="J79" s="47">
        <v>0</v>
      </c>
      <c r="K79" s="47">
        <v>0</v>
      </c>
    </row>
    <row r="80" spans="1:11" ht="57.75" customHeight="1" x14ac:dyDescent="0.25">
      <c r="A80" s="129" t="s">
        <v>50</v>
      </c>
      <c r="B80" s="135" t="s">
        <v>29</v>
      </c>
      <c r="C80" s="53" t="s">
        <v>5</v>
      </c>
      <c r="D80" s="48">
        <f>SUM(E80:K80)</f>
        <v>102800</v>
      </c>
      <c r="E80" s="48">
        <v>0</v>
      </c>
      <c r="F80" s="48">
        <f t="shared" ref="F80" si="63">F81</f>
        <v>0</v>
      </c>
      <c r="G80" s="47">
        <f t="shared" ref="G80" si="64">G81</f>
        <v>0</v>
      </c>
      <c r="H80" s="47">
        <f>H81</f>
        <v>102800</v>
      </c>
      <c r="I80" s="47">
        <f t="shared" ref="I80" si="65">I81</f>
        <v>0</v>
      </c>
      <c r="J80" s="47">
        <f t="shared" ref="J80" si="66">J81</f>
        <v>0</v>
      </c>
      <c r="K80" s="47">
        <f t="shared" ref="K80" si="67">K81</f>
        <v>0</v>
      </c>
    </row>
    <row r="81" spans="1:12" ht="68.25" customHeight="1" x14ac:dyDescent="0.25">
      <c r="A81" s="134"/>
      <c r="B81" s="136"/>
      <c r="C81" s="53" t="s">
        <v>10</v>
      </c>
      <c r="D81" s="48">
        <f t="shared" ref="D81" si="68">SUM(E81:K81)</f>
        <v>102800</v>
      </c>
      <c r="E81" s="48">
        <v>0</v>
      </c>
      <c r="F81" s="48">
        <v>0</v>
      </c>
      <c r="G81" s="47">
        <v>0</v>
      </c>
      <c r="H81" s="47">
        <v>102800</v>
      </c>
      <c r="I81" s="47">
        <v>0</v>
      </c>
      <c r="J81" s="47">
        <v>0</v>
      </c>
      <c r="K81" s="47">
        <v>0</v>
      </c>
    </row>
    <row r="82" spans="1:12" s="20" customFormat="1" ht="84.75" customHeight="1" x14ac:dyDescent="0.25">
      <c r="A82" s="129" t="s">
        <v>52</v>
      </c>
      <c r="B82" s="135" t="s">
        <v>29</v>
      </c>
      <c r="C82" s="53" t="s">
        <v>5</v>
      </c>
      <c r="D82" s="48">
        <f>SUM(E82:K82)</f>
        <v>2708735</v>
      </c>
      <c r="E82" s="48">
        <f>E83</f>
        <v>0</v>
      </c>
      <c r="F82" s="48">
        <f t="shared" ref="F82:K82" si="69">F83</f>
        <v>0</v>
      </c>
      <c r="G82" s="47">
        <f t="shared" si="69"/>
        <v>0</v>
      </c>
      <c r="H82" s="48">
        <f t="shared" si="69"/>
        <v>2708735</v>
      </c>
      <c r="I82" s="48">
        <f t="shared" si="69"/>
        <v>0</v>
      </c>
      <c r="J82" s="48">
        <f t="shared" si="69"/>
        <v>0</v>
      </c>
      <c r="K82" s="48">
        <f t="shared" si="69"/>
        <v>0</v>
      </c>
    </row>
    <row r="83" spans="1:12" s="20" customFormat="1" ht="92.25" customHeight="1" x14ac:dyDescent="0.25">
      <c r="A83" s="139"/>
      <c r="B83" s="162"/>
      <c r="C83" s="53" t="s">
        <v>10</v>
      </c>
      <c r="D83" s="48">
        <f>SUM(E83:K83)</f>
        <v>2708735</v>
      </c>
      <c r="E83" s="48">
        <v>0</v>
      </c>
      <c r="F83" s="48">
        <v>0</v>
      </c>
      <c r="G83" s="47">
        <v>0</v>
      </c>
      <c r="H83" s="47">
        <v>2708735</v>
      </c>
      <c r="I83" s="47">
        <v>0</v>
      </c>
      <c r="J83" s="47">
        <v>0</v>
      </c>
      <c r="K83" s="47">
        <v>0</v>
      </c>
    </row>
    <row r="84" spans="1:12" ht="54.75" customHeight="1" x14ac:dyDescent="0.25">
      <c r="A84" s="129" t="s">
        <v>51</v>
      </c>
      <c r="B84" s="132" t="s">
        <v>29</v>
      </c>
      <c r="C84" s="53" t="s">
        <v>5</v>
      </c>
      <c r="D84" s="48">
        <f t="shared" ref="D84:D86" si="70">SUM(E84:K84)</f>
        <v>3360597.91</v>
      </c>
      <c r="E84" s="48">
        <v>0</v>
      </c>
      <c r="F84" s="48">
        <v>0</v>
      </c>
      <c r="G84" s="47">
        <f>SUM(G85:G86)</f>
        <v>0</v>
      </c>
      <c r="H84" s="47">
        <f>SUM(H85:H86)</f>
        <v>3360597.91</v>
      </c>
      <c r="I84" s="47">
        <f>SUM(I85:I86)</f>
        <v>0</v>
      </c>
      <c r="J84" s="47">
        <f>SUM(J85:J86)</f>
        <v>0</v>
      </c>
      <c r="K84" s="47">
        <f>SUM(K85:K86)</f>
        <v>0</v>
      </c>
    </row>
    <row r="85" spans="1:12" ht="60.75" customHeight="1" x14ac:dyDescent="0.25">
      <c r="A85" s="130"/>
      <c r="B85" s="133"/>
      <c r="C85" s="53" t="s">
        <v>10</v>
      </c>
      <c r="D85" s="48">
        <f t="shared" si="70"/>
        <v>336059.79</v>
      </c>
      <c r="E85" s="48">
        <v>0</v>
      </c>
      <c r="F85" s="48">
        <v>0</v>
      </c>
      <c r="G85" s="47">
        <f>G93+G95</f>
        <v>0</v>
      </c>
      <c r="H85" s="47">
        <v>336059.79</v>
      </c>
      <c r="I85" s="47">
        <f t="shared" ref="I85:K85" si="71">I93+I95</f>
        <v>0</v>
      </c>
      <c r="J85" s="47">
        <f t="shared" si="71"/>
        <v>0</v>
      </c>
      <c r="K85" s="47">
        <f t="shared" si="71"/>
        <v>0</v>
      </c>
    </row>
    <row r="86" spans="1:12" ht="61.5" customHeight="1" x14ac:dyDescent="0.35">
      <c r="A86" s="131"/>
      <c r="B86" s="133"/>
      <c r="C86" s="53" t="s">
        <v>6</v>
      </c>
      <c r="D86" s="48">
        <f t="shared" si="70"/>
        <v>3024538.12</v>
      </c>
      <c r="E86" s="48">
        <v>0</v>
      </c>
      <c r="F86" s="48">
        <v>0</v>
      </c>
      <c r="G86" s="47">
        <v>0</v>
      </c>
      <c r="H86" s="47">
        <v>3024538.12</v>
      </c>
      <c r="I86" s="47">
        <v>0</v>
      </c>
      <c r="J86" s="47">
        <v>0</v>
      </c>
      <c r="K86" s="47">
        <v>0</v>
      </c>
      <c r="L86" s="26" t="s">
        <v>21</v>
      </c>
    </row>
    <row r="87" spans="1:12" ht="33.75" customHeight="1" x14ac:dyDescent="0.25">
      <c r="A87" s="18"/>
      <c r="B87" s="31"/>
      <c r="C87" s="55"/>
      <c r="D87" s="56"/>
      <c r="E87" s="56"/>
      <c r="F87" s="56"/>
      <c r="G87" s="57"/>
      <c r="H87" s="57"/>
      <c r="I87" s="57"/>
      <c r="J87" s="57"/>
      <c r="K87" s="57"/>
    </row>
    <row r="88" spans="1:12" ht="42.75" customHeight="1" x14ac:dyDescent="0.25">
      <c r="A88" s="32"/>
      <c r="B88" s="31"/>
      <c r="C88" s="18"/>
      <c r="D88" s="19"/>
      <c r="E88" s="19"/>
      <c r="F88" s="19"/>
      <c r="G88" s="68"/>
      <c r="H88" s="68"/>
      <c r="I88" s="68"/>
      <c r="J88" s="68"/>
      <c r="K88" s="68"/>
    </row>
    <row r="89" spans="1:12" ht="36" x14ac:dyDescent="0.55000000000000004">
      <c r="A89" s="122" t="s">
        <v>31</v>
      </c>
      <c r="B89" s="123"/>
      <c r="C89" s="124"/>
      <c r="D89" s="124"/>
      <c r="E89" s="120" t="s">
        <v>32</v>
      </c>
      <c r="F89" s="121"/>
      <c r="G89" s="121"/>
      <c r="H89" s="121"/>
      <c r="I89" s="121"/>
      <c r="J89" s="70"/>
      <c r="K89" s="5"/>
    </row>
    <row r="90" spans="1:12" ht="20.25" x14ac:dyDescent="0.3">
      <c r="A90" s="11"/>
      <c r="B90" s="12"/>
      <c r="C90" s="13"/>
      <c r="D90" s="14"/>
      <c r="E90" s="14"/>
      <c r="F90" s="15"/>
      <c r="G90" s="15"/>
      <c r="H90" s="69"/>
      <c r="I90" s="69"/>
      <c r="J90" s="15"/>
      <c r="K90" s="17"/>
    </row>
    <row r="91" spans="1:12" x14ac:dyDescent="0.25">
      <c r="A91" s="10"/>
      <c r="B91" s="7"/>
      <c r="C91" s="7"/>
      <c r="D91" s="8"/>
      <c r="E91" s="8"/>
      <c r="F91" s="8"/>
      <c r="G91" s="89"/>
    </row>
    <row r="92" spans="1:12" x14ac:dyDescent="0.25">
      <c r="A92" s="10"/>
      <c r="B92" s="7"/>
      <c r="C92" s="7"/>
      <c r="D92" s="8"/>
      <c r="E92" s="8"/>
      <c r="F92" s="8"/>
      <c r="G92" s="89"/>
    </row>
    <row r="93" spans="1:12" x14ac:dyDescent="0.25">
      <c r="A93" s="10"/>
      <c r="B93" s="7"/>
      <c r="C93" s="7"/>
      <c r="D93" s="8"/>
      <c r="E93" s="8"/>
      <c r="F93" s="8"/>
      <c r="G93" s="89"/>
    </row>
    <row r="94" spans="1:12" x14ac:dyDescent="0.25">
      <c r="A94" s="10"/>
      <c r="B94" s="7"/>
      <c r="C94" s="7"/>
      <c r="D94" s="8"/>
      <c r="E94" s="8"/>
      <c r="F94" s="8"/>
      <c r="G94" s="89"/>
    </row>
    <row r="95" spans="1:12" x14ac:dyDescent="0.25">
      <c r="A95" s="10"/>
      <c r="B95" s="7"/>
      <c r="C95" s="7"/>
      <c r="D95" s="8"/>
      <c r="E95" s="8"/>
      <c r="F95" s="8"/>
      <c r="G95" s="89"/>
    </row>
    <row r="96" spans="1:12" x14ac:dyDescent="0.25">
      <c r="A96" s="10"/>
      <c r="B96" s="7"/>
      <c r="C96" s="7"/>
      <c r="D96" s="8"/>
      <c r="E96" s="8"/>
      <c r="F96" s="8"/>
      <c r="G96" s="89"/>
    </row>
  </sheetData>
  <mergeCells count="64">
    <mergeCell ref="A82:A83"/>
    <mergeCell ref="B82:B83"/>
    <mergeCell ref="A66:A68"/>
    <mergeCell ref="B66:B68"/>
    <mergeCell ref="A16:A20"/>
    <mergeCell ref="B16:B20"/>
    <mergeCell ref="A50:A53"/>
    <mergeCell ref="B50:B53"/>
    <mergeCell ref="A58:A61"/>
    <mergeCell ref="B58:B61"/>
    <mergeCell ref="B46:B47"/>
    <mergeCell ref="A48:A49"/>
    <mergeCell ref="B48:B49"/>
    <mergeCell ref="A21:A25"/>
    <mergeCell ref="B21:B25"/>
    <mergeCell ref="A26:A30"/>
    <mergeCell ref="T53:V53"/>
    <mergeCell ref="L53:N53"/>
    <mergeCell ref="P53:R53"/>
    <mergeCell ref="B26:B30"/>
    <mergeCell ref="A31:A34"/>
    <mergeCell ref="B31:B34"/>
    <mergeCell ref="A35:A39"/>
    <mergeCell ref="B35:B39"/>
    <mergeCell ref="B69:B70"/>
    <mergeCell ref="A73:A74"/>
    <mergeCell ref="B73:B74"/>
    <mergeCell ref="A42:A45"/>
    <mergeCell ref="B42:B45"/>
    <mergeCell ref="A46:A47"/>
    <mergeCell ref="A54:A57"/>
    <mergeCell ref="B54:B57"/>
    <mergeCell ref="F13:F14"/>
    <mergeCell ref="G13:G14"/>
    <mergeCell ref="A12:A14"/>
    <mergeCell ref="E89:I89"/>
    <mergeCell ref="A89:D89"/>
    <mergeCell ref="A62:A65"/>
    <mergeCell ref="B62:B65"/>
    <mergeCell ref="A84:A86"/>
    <mergeCell ref="B84:B86"/>
    <mergeCell ref="A78:A79"/>
    <mergeCell ref="B78:B79"/>
    <mergeCell ref="A80:A81"/>
    <mergeCell ref="B80:B81"/>
    <mergeCell ref="A75:A77"/>
    <mergeCell ref="B75:B77"/>
    <mergeCell ref="A69:A70"/>
    <mergeCell ref="F8:K8"/>
    <mergeCell ref="D12:D14"/>
    <mergeCell ref="I13:I14"/>
    <mergeCell ref="H2:K2"/>
    <mergeCell ref="H3:K3"/>
    <mergeCell ref="H4:K4"/>
    <mergeCell ref="H6:K6"/>
    <mergeCell ref="G7:K7"/>
    <mergeCell ref="A10:J10"/>
    <mergeCell ref="B12:B14"/>
    <mergeCell ref="C12:C14"/>
    <mergeCell ref="E13:E14"/>
    <mergeCell ref="H13:H14"/>
    <mergeCell ref="E12:K12"/>
    <mergeCell ref="K13:K14"/>
    <mergeCell ref="J13:J14"/>
  </mergeCells>
  <pageMargins left="0.3" right="0.11811023622047245" top="0.37" bottom="0.36" header="0.32" footer="0.39"/>
  <pageSetup paperSize="9" scale="4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ресурсное </vt:lpstr>
      <vt:lpstr>'ресурсное '!Заголовки_для_печати</vt:lpstr>
      <vt:lpstr>'ресурсное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2021-06-11T05:16:48Z</dcterms:modified>
</cp:coreProperties>
</file>