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00"/>
  </bookViews>
  <sheets>
    <sheet name="ресурсное " sheetId="4" r:id="rId1"/>
  </sheets>
  <definedNames>
    <definedName name="_xlnm.Print_Titles" localSheetId="0">'ресурсное '!$12:$15</definedName>
    <definedName name="_xlnm.Print_Area" localSheetId="0">'ресурсное '!$A$1:$M$64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8" i="4" l="1"/>
  <c r="J28" i="4"/>
  <c r="K28" i="4"/>
  <c r="H47" i="4"/>
  <c r="H27" i="4"/>
  <c r="H29" i="4"/>
  <c r="I27" i="4"/>
  <c r="H28" i="4"/>
  <c r="H54" i="4" l="1"/>
  <c r="H49" i="4"/>
  <c r="H48" i="4"/>
  <c r="H23" i="4" s="1"/>
  <c r="H18" i="4" s="1"/>
  <c r="D60" i="4"/>
  <c r="K59" i="4"/>
  <c r="K58" i="4" s="1"/>
  <c r="J59" i="4"/>
  <c r="J58" i="4" s="1"/>
  <c r="I59" i="4"/>
  <c r="I58" i="4" s="1"/>
  <c r="G59" i="4"/>
  <c r="G58" i="4" s="1"/>
  <c r="D57" i="4"/>
  <c r="D56" i="4"/>
  <c r="K55" i="4"/>
  <c r="J55" i="4"/>
  <c r="I55" i="4"/>
  <c r="G55" i="4"/>
  <c r="G54" i="4" s="1"/>
  <c r="K54" i="4"/>
  <c r="J54" i="4"/>
  <c r="I54" i="4" l="1"/>
  <c r="D54" i="4" s="1"/>
  <c r="I47" i="4"/>
  <c r="J47" i="4"/>
  <c r="K47" i="4"/>
  <c r="D59" i="4"/>
  <c r="D55" i="4"/>
  <c r="H58" i="4"/>
  <c r="D58" i="4" s="1"/>
  <c r="J27" i="4" l="1"/>
  <c r="K35" i="4"/>
  <c r="K27" i="4" l="1"/>
  <c r="J31" i="4"/>
  <c r="K31" i="4"/>
  <c r="J35" i="4"/>
  <c r="J46" i="4"/>
  <c r="K46" i="4"/>
  <c r="G47" i="4"/>
  <c r="I46" i="4"/>
  <c r="H50" i="4"/>
  <c r="G46" i="4" l="1"/>
  <c r="G22" i="4"/>
  <c r="G17" i="4" s="1"/>
  <c r="H22" i="4"/>
  <c r="H17" i="4" s="1"/>
  <c r="H46" i="4"/>
  <c r="D46" i="4" s="1"/>
  <c r="H24" i="4"/>
  <c r="H19" i="4" s="1"/>
  <c r="I24" i="4"/>
  <c r="I19" i="4" s="1"/>
  <c r="J24" i="4"/>
  <c r="K24" i="4"/>
  <c r="I23" i="4"/>
  <c r="I18" i="4" s="1"/>
  <c r="J23" i="4"/>
  <c r="J18" i="4" s="1"/>
  <c r="K23" i="4"/>
  <c r="K18" i="4" s="1"/>
  <c r="I22" i="4"/>
  <c r="J22" i="4"/>
  <c r="J17" i="4" s="1"/>
  <c r="K22" i="4"/>
  <c r="G24" i="4"/>
  <c r="G19" i="4" s="1"/>
  <c r="G23" i="4"/>
  <c r="G28" i="4"/>
  <c r="G29" i="4"/>
  <c r="G27" i="4"/>
  <c r="D47" i="4"/>
  <c r="F52" i="4"/>
  <c r="G52" i="4"/>
  <c r="H52" i="4"/>
  <c r="I52" i="4"/>
  <c r="J52" i="4"/>
  <c r="K52" i="4"/>
  <c r="D53" i="4"/>
  <c r="F50" i="4"/>
  <c r="G50" i="4"/>
  <c r="I50" i="4"/>
  <c r="J50" i="4"/>
  <c r="K50" i="4"/>
  <c r="G42" i="4"/>
  <c r="D51" i="4"/>
  <c r="F35" i="4"/>
  <c r="H42" i="4"/>
  <c r="I42" i="4"/>
  <c r="J42" i="4"/>
  <c r="K42" i="4"/>
  <c r="D49" i="4"/>
  <c r="D48" i="4"/>
  <c r="D45" i="4"/>
  <c r="D50" i="4" l="1"/>
  <c r="G26" i="4"/>
  <c r="G21" i="4"/>
  <c r="G16" i="4" s="1"/>
  <c r="D52" i="4"/>
  <c r="H21" i="4"/>
  <c r="D42" i="4"/>
  <c r="I29" i="4"/>
  <c r="J29" i="4"/>
  <c r="K29" i="4"/>
  <c r="I26" i="4" l="1"/>
  <c r="H26" i="4"/>
  <c r="G35" i="4"/>
  <c r="D43" i="4"/>
  <c r="D39" i="4"/>
  <c r="D44" i="4"/>
  <c r="E24" i="4" l="1"/>
  <c r="F28" i="4" l="1"/>
  <c r="K26" i="4"/>
  <c r="F29" i="4"/>
  <c r="E29" i="4"/>
  <c r="D30" i="4"/>
  <c r="J26" i="4"/>
  <c r="E28" i="4"/>
  <c r="F27" i="4"/>
  <c r="E27" i="4"/>
  <c r="E22" i="4"/>
  <c r="E31" i="4"/>
  <c r="F31" i="4"/>
  <c r="G31" i="4"/>
  <c r="H31" i="4"/>
  <c r="I31" i="4"/>
  <c r="F26" i="4" l="1"/>
  <c r="E26" i="4"/>
  <c r="D31" i="4"/>
  <c r="D29" i="4"/>
  <c r="D28" i="4"/>
  <c r="D27" i="4"/>
  <c r="D34" i="4"/>
  <c r="E35" i="4"/>
  <c r="H35" i="4"/>
  <c r="I35" i="4"/>
  <c r="D38" i="4"/>
  <c r="D36" i="4"/>
  <c r="D33" i="4"/>
  <c r="F25" i="4"/>
  <c r="D35" i="4" l="1"/>
  <c r="D26" i="4"/>
  <c r="F20" i="4"/>
  <c r="D20" i="4" s="1"/>
  <c r="D25" i="4"/>
  <c r="D37" i="4"/>
  <c r="D32" i="4"/>
  <c r="K19" i="4"/>
  <c r="J19" i="4"/>
  <c r="J21" i="4" l="1"/>
  <c r="J16" i="4" s="1"/>
  <c r="K17" i="4"/>
  <c r="K21" i="4"/>
  <c r="K16" i="4" s="1"/>
  <c r="F22" i="4" l="1"/>
  <c r="F23" i="4"/>
  <c r="E23" i="4"/>
  <c r="D23" i="4" s="1"/>
  <c r="F24" i="4"/>
  <c r="E21" i="4" l="1"/>
  <c r="I21" i="4"/>
  <c r="F21" i="4"/>
  <c r="D22" i="4"/>
  <c r="D24" i="4"/>
  <c r="E17" i="4"/>
  <c r="D21" i="4" l="1"/>
  <c r="F19" i="4"/>
  <c r="F18" i="4"/>
  <c r="G18" i="4"/>
  <c r="E18" i="4"/>
  <c r="E19" i="4"/>
  <c r="F17" i="4"/>
  <c r="D19" i="4" l="1"/>
  <c r="D18" i="4"/>
  <c r="I16" i="4"/>
  <c r="E16" i="4"/>
  <c r="I17" i="4"/>
  <c r="H16" i="4"/>
  <c r="F16" i="4"/>
  <c r="D17" i="4" l="1"/>
  <c r="D16" i="4"/>
</calcChain>
</file>

<file path=xl/sharedStrings.xml><?xml version="1.0" encoding="utf-8"?>
<sst xmlns="http://schemas.openxmlformats.org/spreadsheetml/2006/main" count="109" uniqueCount="45">
  <si>
    <t>Источник финансирования</t>
  </si>
  <si>
    <t>Общий объем финансирования, руб.</t>
  </si>
  <si>
    <t>Объем финансирования, руб.</t>
  </si>
  <si>
    <t>2018 год</t>
  </si>
  <si>
    <t>2020 год</t>
  </si>
  <si>
    <t>Всего</t>
  </si>
  <si>
    <t>Областной бюджет</t>
  </si>
  <si>
    <t>2019  год</t>
  </si>
  <si>
    <t>2021 год</t>
  </si>
  <si>
    <t>Федеральный бюджет</t>
  </si>
  <si>
    <t xml:space="preserve">Местный бюджет </t>
  </si>
  <si>
    <t>2022 год</t>
  </si>
  <si>
    <t>«Формирование современной городской среды» на 2018-2024 годы</t>
  </si>
  <si>
    <t xml:space="preserve">Муниципальная программа города Усолье-Сибирское «Формирование современной городской среды» на 2018-2024 годы </t>
  </si>
  <si>
    <t xml:space="preserve">Подпрограмма «Развитие благоустройства территории города Усолье-Сибирское» на 2018-2024 годы </t>
  </si>
  <si>
    <t>2023 год</t>
  </si>
  <si>
    <t>2024 год</t>
  </si>
  <si>
    <t xml:space="preserve">        к муниципальной программе города Усолье-Сибирское</t>
  </si>
  <si>
    <t xml:space="preserve">без финансирования </t>
  </si>
  <si>
    <t xml:space="preserve">за счет средств собственников объектов недвижимого имущества и земельных участков, находящихся в собственности (пользовании) юридических лиц и индивидуальных предпринимателей. </t>
  </si>
  <si>
    <t>Целевые средства</t>
  </si>
  <si>
    <t>».</t>
  </si>
  <si>
    <t>«Приложение 3</t>
  </si>
  <si>
    <t xml:space="preserve">Комитет по управлению муниципальным имуществом администрации города Усолье-Сибирское     </t>
  </si>
  <si>
    <t>Наименование программы, подпрограммы, основного мероприятия,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</si>
  <si>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</si>
  <si>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Ресурсное обеспечение реализации муниципальной программы города Усолье-Сибирское «Формирование современной городской среды» на 2018-2024 годы (далее - Программа)</t>
  </si>
  <si>
    <t>Комитет по городскому хозяйству администрации города Усолье-Сибирское</t>
  </si>
  <si>
    <t>Мероприятие 1.3. Благоустройство объектов недвижимого имущества (включая объекты незавершенного строительства) и земельных участков, находящихся в собственности (пользовании) юридических лиц и индивидуальных предпринимателей в рамках реализации федерального проекта «Формирование комфортной городской среды»</t>
  </si>
  <si>
    <t>Мероприятие 1.4. Мероприятия по проведению работ по образованию земельных участков, на которых расположены многоквартирные дома в рамках реализации федерального проекта «Формирование комфортной городской среды»</t>
  </si>
  <si>
    <t xml:space="preserve">Основное мероприятие 1. Мероприятия в рамках реализации национального проекта «Жильё и городская среда»  </t>
  </si>
  <si>
    <t>Отдел по благоустройству и экологии комитета по городскому хозяйству администрации города Усолье-Сибирское</t>
  </si>
  <si>
    <t>к постановлению администрации города Усолье-Сибирское</t>
  </si>
  <si>
    <t>Мероприятие 1.5. Мероприятия по реализации проекта создания комфортной городской среды города Усолье-Сибирское – финалиста Всероссийского конкурса лучших проектов создания комфортной городской среды</t>
  </si>
  <si>
    <t xml:space="preserve">Мэр города </t>
  </si>
  <si>
    <t xml:space="preserve">  М.В. Торопкин</t>
  </si>
  <si>
    <t>Мероприятие 1.6.2. Разработка раздела «Оценка воздействия на водные биоресурсы и среду их обитания по объекту: озеро «Молодёжное»»</t>
  </si>
  <si>
    <t>Мероприятие 1.6.1. Разработка проектно-сметной документации на благоустройство общественного пространства вокруг озера «Молодёжное»</t>
  </si>
  <si>
    <t>Приложение 1</t>
  </si>
  <si>
    <t>от _________________2021 г. № _____________</t>
  </si>
  <si>
    <t>Мероприятие 1.6.3 Выполнение работ в рамках реализации проекта «Вся соль Сибири: «Озеро Молодежное», связывающее поколения»</t>
  </si>
  <si>
    <t>Мероприятие 1.6.4. Благоустройство территории озера "Молодежное"</t>
  </si>
  <si>
    <t>Мероприятие 1.6. Мероприятия по реализации проекта «Вся соль Сибири: «Озеро Молодежное», связывающее поколения» – победителя Всероссийского конкурса лучших проектов создания комфортной городской среды</t>
  </si>
  <si>
    <t>Мероприятие 1.1. Благоустройство дворовых территорий многоквартирных домов (Поддержка программ формирования современной городской среды)</t>
  </si>
  <si>
    <t>Мероприятие 1.2. Благоустройство территорий общего пользования (Поддержка программ формирования современной городской среды)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</si>
</sst>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name val="Calibri"/>
      <family val="2"/>
      <scheme val="minor"/>
    </font>
    <font>
      <sz val="18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28"/>
      <name val="Times New Roman"/>
      <family val="1"/>
      <charset val="204"/>
    </font>
    <font>
      <sz val="28"/>
      <color theme="1"/>
      <name val="Calibri"/>
      <family val="2"/>
      <scheme val="minor"/>
    </font>
    <font>
      <b/>
      <sz val="28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Calibri"/>
      <family val="2"/>
      <scheme val="minor"/>
    </font>
    <font>
      <sz val="18"/>
      <color indexed="8"/>
      <name val="Times New Roman"/>
      <family val="1"/>
      <charset val="204"/>
    </font>
    <font>
      <b/>
      <sz val="17"/>
      <color theme="1"/>
      <name val="Times New Roman"/>
      <family val="1"/>
      <charset val="204"/>
    </font>
    <font>
      <b/>
      <sz val="17"/>
      <name val="Times New Roman"/>
      <family val="1"/>
      <charset val="204"/>
    </font>
    <font>
      <sz val="17"/>
      <color theme="1"/>
      <name val="Calibri"/>
      <family val="2"/>
      <scheme val="minor"/>
    </font>
    <font>
      <b/>
      <sz val="17"/>
      <color theme="1"/>
      <name val="Calibri"/>
      <family val="2"/>
      <scheme val="minor"/>
    </font>
    <font>
      <sz val="17"/>
      <color theme="1"/>
      <name val="Times New Roman"/>
      <family val="1"/>
      <charset val="204"/>
    </font>
    <font>
      <sz val="17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/>
    <xf numFmtId="0" fontId="2" fillId="0" borderId="0" xfId="0" applyFont="1" applyAlignment="1">
      <alignment horizontal="right" vertical="center"/>
    </xf>
    <xf numFmtId="4" fontId="5" fillId="2" borderId="0" xfId="0" applyNumberFormat="1" applyFont="1" applyFill="1" applyBorder="1" applyAlignment="1">
      <alignment vertical="center" wrapText="1"/>
    </xf>
    <xf numFmtId="0" fontId="6" fillId="0" borderId="0" xfId="0" applyFont="1"/>
    <xf numFmtId="0" fontId="9" fillId="0" borderId="0" xfId="0" applyFont="1"/>
    <xf numFmtId="0" fontId="9" fillId="0" borderId="0" xfId="0" applyFont="1" applyAlignment="1">
      <alignment horizontal="right"/>
    </xf>
    <xf numFmtId="0" fontId="0" fillId="0" borderId="0" xfId="0" applyFill="1"/>
    <xf numFmtId="0" fontId="9" fillId="0" borderId="0" xfId="0" applyFont="1" applyFill="1"/>
    <xf numFmtId="0" fontId="3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0" borderId="0" xfId="0" applyFont="1" applyAlignment="1"/>
    <xf numFmtId="0" fontId="10" fillId="0" borderId="0" xfId="0" applyFont="1" applyBorder="1" applyAlignment="1">
      <alignment vertical="top" wrapText="1"/>
    </xf>
    <xf numFmtId="4" fontId="10" fillId="2" borderId="0" xfId="0" applyNumberFormat="1" applyFont="1" applyFill="1" applyBorder="1" applyAlignment="1">
      <alignment horizontal="left" vertical="center" wrapText="1"/>
    </xf>
    <xf numFmtId="4" fontId="11" fillId="0" borderId="0" xfId="0" applyNumberFormat="1" applyFont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5" fillId="2" borderId="0" xfId="0" applyNumberFormat="1" applyFont="1" applyFill="1" applyBorder="1" applyAlignment="1">
      <alignment horizontal="left" vertical="center" wrapText="1"/>
    </xf>
    <xf numFmtId="4" fontId="10" fillId="2" borderId="0" xfId="0" applyNumberFormat="1" applyFont="1" applyFill="1" applyBorder="1" applyAlignment="1">
      <alignment vertical="center" wrapText="1"/>
    </xf>
    <xf numFmtId="0" fontId="13" fillId="0" borderId="0" xfId="0" applyFont="1"/>
    <xf numFmtId="0" fontId="2" fillId="0" borderId="0" xfId="0" applyFont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/>
    <xf numFmtId="0" fontId="0" fillId="0" borderId="0" xfId="0" applyBorder="1"/>
    <xf numFmtId="4" fontId="14" fillId="0" borderId="19" xfId="0" applyNumberFormat="1" applyFont="1" applyFill="1" applyBorder="1" applyAlignment="1">
      <alignment horizontal="center" wrapText="1"/>
    </xf>
    <xf numFmtId="0" fontId="0" fillId="0" borderId="0" xfId="0" applyAlignment="1">
      <alignment horizontal="right"/>
    </xf>
    <xf numFmtId="0" fontId="15" fillId="2" borderId="0" xfId="0" applyFont="1" applyFill="1" applyAlignment="1">
      <alignment horizontal="right" vertical="center"/>
    </xf>
    <xf numFmtId="4" fontId="14" fillId="0" borderId="0" xfId="0" applyNumberFormat="1" applyFont="1" applyFill="1" applyBorder="1" applyAlignment="1">
      <alignment horizontal="center" wrapText="1"/>
    </xf>
    <xf numFmtId="0" fontId="6" fillId="0" borderId="0" xfId="0" applyFont="1" applyAlignment="1">
      <alignment horizontal="right"/>
    </xf>
    <xf numFmtId="0" fontId="16" fillId="0" borderId="0" xfId="0" applyFont="1" applyFill="1"/>
    <xf numFmtId="0" fontId="16" fillId="0" borderId="0" xfId="0" applyFont="1"/>
    <xf numFmtId="0" fontId="16" fillId="0" borderId="0" xfId="0" applyFont="1" applyAlignment="1">
      <alignment horizontal="right"/>
    </xf>
    <xf numFmtId="0" fontId="16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15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Fill="1"/>
    <xf numFmtId="0" fontId="22" fillId="0" borderId="0" xfId="0" applyFont="1" applyAlignment="1">
      <alignment horizontal="right"/>
    </xf>
    <xf numFmtId="0" fontId="14" fillId="0" borderId="0" xfId="0" applyFont="1" applyAlignment="1">
      <alignment horizontal="right" vertical="center"/>
    </xf>
    <xf numFmtId="0" fontId="14" fillId="0" borderId="6" xfId="0" applyFont="1" applyFill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22" fillId="0" borderId="17" xfId="0" applyFont="1" applyBorder="1"/>
    <xf numFmtId="4" fontId="21" fillId="2" borderId="1" xfId="0" applyNumberFormat="1" applyFont="1" applyFill="1" applyBorder="1" applyAlignment="1">
      <alignment horizontal="center" vertical="center"/>
    </xf>
    <xf numFmtId="4" fontId="21" fillId="0" borderId="1" xfId="0" applyNumberFormat="1" applyFont="1" applyFill="1" applyBorder="1" applyAlignment="1">
      <alignment horizontal="center" vertical="center"/>
    </xf>
    <xf numFmtId="4" fontId="21" fillId="0" borderId="16" xfId="0" applyNumberFormat="1" applyFont="1" applyFill="1" applyBorder="1" applyAlignment="1">
      <alignment horizontal="center" vertical="center"/>
    </xf>
    <xf numFmtId="4" fontId="21" fillId="0" borderId="1" xfId="0" applyNumberFormat="1" applyFont="1" applyFill="1" applyBorder="1" applyAlignment="1">
      <alignment horizontal="center" vertical="center" wrapText="1"/>
    </xf>
    <xf numFmtId="4" fontId="14" fillId="2" borderId="1" xfId="0" applyNumberFormat="1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center" vertical="center" wrapText="1"/>
    </xf>
    <xf numFmtId="4" fontId="14" fillId="0" borderId="16" xfId="0" applyNumberFormat="1" applyFont="1" applyFill="1" applyBorder="1" applyAlignment="1">
      <alignment horizontal="center" vertical="center" wrapText="1"/>
    </xf>
    <xf numFmtId="4" fontId="23" fillId="2" borderId="1" xfId="0" applyNumberFormat="1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center" vertical="center"/>
    </xf>
    <xf numFmtId="4" fontId="14" fillId="2" borderId="1" xfId="0" applyNumberFormat="1" applyFont="1" applyFill="1" applyBorder="1" applyAlignment="1">
      <alignment horizontal="center" vertical="center"/>
    </xf>
    <xf numFmtId="4" fontId="14" fillId="0" borderId="16" xfId="0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4" fontId="21" fillId="2" borderId="1" xfId="0" applyNumberFormat="1" applyFont="1" applyFill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4" fontId="14" fillId="0" borderId="0" xfId="0" applyNumberFormat="1" applyFont="1" applyFill="1" applyBorder="1" applyAlignment="1">
      <alignment horizontal="center" vertical="center" wrapText="1"/>
    </xf>
    <xf numFmtId="4" fontId="14" fillId="2" borderId="0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6" fillId="2" borderId="0" xfId="0" applyFont="1" applyFill="1"/>
    <xf numFmtId="0" fontId="16" fillId="2" borderId="0" xfId="0" applyFont="1" applyFill="1" applyAlignment="1">
      <alignment horizontal="right"/>
    </xf>
    <xf numFmtId="0" fontId="22" fillId="2" borderId="0" xfId="0" applyFont="1" applyFill="1"/>
    <xf numFmtId="0" fontId="14" fillId="2" borderId="18" xfId="0" applyFont="1" applyFill="1" applyBorder="1" applyAlignment="1">
      <alignment horizontal="center"/>
    </xf>
    <xf numFmtId="4" fontId="2" fillId="2" borderId="1" xfId="0" applyNumberFormat="1" applyFont="1" applyFill="1" applyBorder="1" applyAlignment="1">
      <alignment horizontal="center" vertical="center" wrapText="1"/>
    </xf>
    <xf numFmtId="4" fontId="15" fillId="2" borderId="1" xfId="0" applyNumberFormat="1" applyFont="1" applyFill="1" applyBorder="1" applyAlignment="1">
      <alignment horizontal="center" vertical="center" wrapText="1"/>
    </xf>
    <xf numFmtId="4" fontId="2" fillId="2" borderId="0" xfId="0" applyNumberFormat="1" applyFont="1" applyFill="1" applyBorder="1" applyAlignment="1">
      <alignment horizontal="center" vertical="center" wrapText="1"/>
    </xf>
    <xf numFmtId="4" fontId="11" fillId="2" borderId="0" xfId="0" applyNumberFormat="1" applyFont="1" applyFill="1" applyBorder="1" applyAlignment="1">
      <alignment horizontal="right" vertical="center" wrapText="1"/>
    </xf>
    <xf numFmtId="4" fontId="5" fillId="2" borderId="0" xfId="0" applyNumberFormat="1" applyFont="1" applyFill="1" applyBorder="1" applyAlignment="1">
      <alignment horizontal="left" vertical="center" wrapText="1"/>
    </xf>
    <xf numFmtId="0" fontId="15" fillId="0" borderId="0" xfId="0" applyFont="1" applyAlignment="1">
      <alignment horizontal="right"/>
    </xf>
    <xf numFmtId="0" fontId="6" fillId="0" borderId="0" xfId="0" applyFont="1" applyAlignment="1"/>
    <xf numFmtId="0" fontId="6" fillId="0" borderId="0" xfId="0" applyFont="1" applyAlignment="1">
      <alignment horizontal="right"/>
    </xf>
    <xf numFmtId="0" fontId="12" fillId="0" borderId="11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/>
    <xf numFmtId="0" fontId="24" fillId="0" borderId="3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2" fillId="0" borderId="20" xfId="0" applyFont="1" applyBorder="1" applyAlignment="1"/>
    <xf numFmtId="0" fontId="22" fillId="0" borderId="21" xfId="0" applyFont="1" applyBorder="1" applyAlignment="1"/>
    <xf numFmtId="0" fontId="21" fillId="0" borderId="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4" fontId="5" fillId="2" borderId="0" xfId="0" applyNumberFormat="1" applyFont="1" applyFill="1" applyBorder="1" applyAlignment="1">
      <alignment horizontal="left" vertical="center" wrapText="1"/>
    </xf>
    <xf numFmtId="4" fontId="19" fillId="0" borderId="0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Alignment="1"/>
    <xf numFmtId="0" fontId="28" fillId="0" borderId="2" xfId="0" applyFont="1" applyFill="1" applyBorder="1" applyAlignment="1">
      <alignment horizontal="center" vertical="center" wrapText="1"/>
    </xf>
    <xf numFmtId="0" fontId="28" fillId="0" borderId="18" xfId="0" applyFont="1" applyFill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18" xfId="0" applyFont="1" applyFill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top" wrapText="1"/>
    </xf>
    <xf numFmtId="0" fontId="24" fillId="0" borderId="18" xfId="0" applyFont="1" applyBorder="1" applyAlignment="1">
      <alignment horizontal="center" vertical="top" wrapText="1"/>
    </xf>
    <xf numFmtId="0" fontId="27" fillId="0" borderId="17" xfId="0" applyFont="1" applyBorder="1" applyAlignment="1">
      <alignment horizontal="center" vertical="top" wrapText="1"/>
    </xf>
    <xf numFmtId="0" fontId="28" fillId="0" borderId="1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"/>
  <sheetViews>
    <sheetView tabSelected="1" view="pageBreakPreview" zoomScale="50" zoomScaleNormal="50" zoomScaleSheetLayoutView="50" workbookViewId="0">
      <pane ySplit="15" topLeftCell="A28" activePane="bottomLeft" state="frozen"/>
      <selection pane="bottomLeft" activeCell="T31" sqref="T31"/>
    </sheetView>
  </sheetViews>
  <sheetFormatPr defaultRowHeight="15" outlineLevelRow="1" x14ac:dyDescent="0.25"/>
  <cols>
    <col min="1" max="1" width="46.140625" style="9" customWidth="1"/>
    <col min="2" max="2" width="31.42578125" customWidth="1"/>
    <col min="3" max="3" width="28.140625" customWidth="1"/>
    <col min="4" max="5" width="24.85546875" style="2" customWidth="1"/>
    <col min="6" max="7" width="25.28515625" style="2" customWidth="1"/>
    <col min="8" max="8" width="25" style="67" customWidth="1"/>
    <col min="9" max="9" width="25.7109375" customWidth="1"/>
    <col min="10" max="10" width="25.42578125" customWidth="1"/>
    <col min="11" max="11" width="26.28515625" customWidth="1"/>
  </cols>
  <sheetData>
    <row r="1" spans="1:12" s="23" customFormat="1" ht="21" customHeight="1" x14ac:dyDescent="0.25">
      <c r="A1" s="24"/>
      <c r="D1" s="27"/>
      <c r="E1" s="27"/>
      <c r="F1" s="27"/>
      <c r="G1" s="27"/>
      <c r="H1" s="67"/>
    </row>
    <row r="2" spans="1:12" s="23" customFormat="1" ht="21" customHeight="1" x14ac:dyDescent="0.35">
      <c r="A2" s="31"/>
      <c r="B2" s="32"/>
      <c r="C2" s="32"/>
      <c r="D2" s="33"/>
      <c r="E2" s="33"/>
      <c r="F2" s="30"/>
      <c r="G2" s="30"/>
      <c r="H2" s="77" t="s">
        <v>38</v>
      </c>
      <c r="I2" s="77"/>
      <c r="J2" s="77"/>
      <c r="K2" s="77"/>
    </row>
    <row r="3" spans="1:12" s="23" customFormat="1" ht="21" customHeight="1" x14ac:dyDescent="0.35">
      <c r="A3" s="31"/>
      <c r="B3" s="32"/>
      <c r="C3" s="32"/>
      <c r="D3" s="33"/>
      <c r="E3" s="33"/>
      <c r="F3" s="30"/>
      <c r="G3" s="30"/>
      <c r="H3" s="77" t="s">
        <v>32</v>
      </c>
      <c r="I3" s="77"/>
      <c r="J3" s="77"/>
      <c r="K3" s="77"/>
    </row>
    <row r="4" spans="1:12" s="23" customFormat="1" ht="27.75" customHeight="1" x14ac:dyDescent="0.35">
      <c r="A4" s="31"/>
      <c r="B4" s="32"/>
      <c r="C4" s="32"/>
      <c r="D4" s="33"/>
      <c r="E4" s="33"/>
      <c r="F4" s="30"/>
      <c r="G4" s="30"/>
      <c r="H4" s="77" t="s">
        <v>39</v>
      </c>
      <c r="I4" s="77"/>
      <c r="J4" s="77"/>
      <c r="K4" s="77"/>
    </row>
    <row r="5" spans="1:12" s="23" customFormat="1" ht="21" x14ac:dyDescent="0.35">
      <c r="A5" s="31"/>
      <c r="B5" s="32"/>
      <c r="C5" s="32"/>
      <c r="D5" s="33"/>
      <c r="E5" s="33"/>
      <c r="F5" s="30"/>
      <c r="G5" s="30"/>
      <c r="H5" s="68"/>
      <c r="I5" s="28"/>
      <c r="J5" s="30"/>
      <c r="K5" s="30"/>
    </row>
    <row r="6" spans="1:12" ht="18.75" customHeight="1" outlineLevel="1" x14ac:dyDescent="0.35">
      <c r="A6" s="31"/>
      <c r="B6" s="32"/>
      <c r="C6" s="32"/>
      <c r="D6" s="33"/>
      <c r="E6" s="33"/>
      <c r="F6" s="30"/>
      <c r="G6" s="30"/>
      <c r="H6" s="77" t="s">
        <v>22</v>
      </c>
      <c r="I6" s="77"/>
      <c r="J6" s="78"/>
      <c r="K6" s="78"/>
    </row>
    <row r="7" spans="1:12" ht="30.75" customHeight="1" outlineLevel="1" x14ac:dyDescent="0.35">
      <c r="A7" s="31"/>
      <c r="B7" s="32"/>
      <c r="C7" s="32"/>
      <c r="D7" s="33"/>
      <c r="E7" s="33"/>
      <c r="F7" s="30"/>
      <c r="G7" s="77" t="s">
        <v>17</v>
      </c>
      <c r="H7" s="79"/>
      <c r="I7" s="79"/>
      <c r="J7" s="79"/>
      <c r="K7" s="79"/>
    </row>
    <row r="8" spans="1:12" ht="27.75" customHeight="1" outlineLevel="1" x14ac:dyDescent="0.35">
      <c r="A8" s="31"/>
      <c r="B8" s="32"/>
      <c r="C8" s="32"/>
      <c r="D8" s="33"/>
      <c r="E8" s="33"/>
      <c r="F8" s="77" t="s">
        <v>12</v>
      </c>
      <c r="G8" s="79"/>
      <c r="H8" s="79"/>
      <c r="I8" s="79"/>
      <c r="J8" s="78"/>
      <c r="K8" s="78"/>
    </row>
    <row r="9" spans="1:12" ht="18.75" outlineLevel="1" x14ac:dyDescent="0.3">
      <c r="A9" s="31"/>
      <c r="B9" s="32"/>
      <c r="C9" s="32"/>
      <c r="D9" s="33"/>
      <c r="E9" s="33"/>
      <c r="F9" s="33"/>
      <c r="G9" s="33"/>
      <c r="H9" s="69"/>
      <c r="I9" s="4"/>
      <c r="J9" s="32"/>
      <c r="K9" s="32"/>
    </row>
    <row r="10" spans="1:12" ht="48.75" customHeight="1" x14ac:dyDescent="0.35">
      <c r="A10" s="85" t="s">
        <v>26</v>
      </c>
      <c r="B10" s="85"/>
      <c r="C10" s="85"/>
      <c r="D10" s="85"/>
      <c r="E10" s="85"/>
      <c r="F10" s="85"/>
      <c r="G10" s="85"/>
      <c r="H10" s="85"/>
      <c r="I10" s="85"/>
      <c r="J10" s="86"/>
      <c r="K10" s="39"/>
    </row>
    <row r="11" spans="1:12" ht="24" thickBot="1" x14ac:dyDescent="0.4">
      <c r="A11" s="40"/>
      <c r="B11" s="39"/>
      <c r="C11" s="39"/>
      <c r="D11" s="41"/>
      <c r="E11" s="41"/>
      <c r="F11" s="41"/>
      <c r="G11" s="42"/>
      <c r="H11" s="70"/>
      <c r="I11" s="39"/>
      <c r="J11" s="39"/>
      <c r="K11" s="39"/>
    </row>
    <row r="12" spans="1:12" ht="42" customHeight="1" x14ac:dyDescent="0.35">
      <c r="A12" s="100" t="s">
        <v>24</v>
      </c>
      <c r="B12" s="87" t="s">
        <v>25</v>
      </c>
      <c r="C12" s="87" t="s">
        <v>0</v>
      </c>
      <c r="D12" s="80" t="s">
        <v>1</v>
      </c>
      <c r="E12" s="94" t="s">
        <v>2</v>
      </c>
      <c r="F12" s="95"/>
      <c r="G12" s="95"/>
      <c r="H12" s="95"/>
      <c r="I12" s="95"/>
      <c r="J12" s="96"/>
      <c r="K12" s="97"/>
    </row>
    <row r="13" spans="1:12" ht="38.25" customHeight="1" x14ac:dyDescent="0.25">
      <c r="A13" s="101"/>
      <c r="B13" s="88"/>
      <c r="C13" s="88"/>
      <c r="D13" s="81"/>
      <c r="E13" s="90" t="s">
        <v>3</v>
      </c>
      <c r="F13" s="98" t="s">
        <v>7</v>
      </c>
      <c r="G13" s="83" t="s">
        <v>4</v>
      </c>
      <c r="H13" s="92" t="s">
        <v>8</v>
      </c>
      <c r="I13" s="83" t="s">
        <v>11</v>
      </c>
      <c r="J13" s="92" t="s">
        <v>15</v>
      </c>
      <c r="K13" s="98" t="s">
        <v>16</v>
      </c>
    </row>
    <row r="14" spans="1:12" ht="129" customHeight="1" thickBot="1" x14ac:dyDescent="0.3">
      <c r="A14" s="102"/>
      <c r="B14" s="89"/>
      <c r="C14" s="89"/>
      <c r="D14" s="82"/>
      <c r="E14" s="91"/>
      <c r="F14" s="99"/>
      <c r="G14" s="84"/>
      <c r="H14" s="93"/>
      <c r="I14" s="84"/>
      <c r="J14" s="93"/>
      <c r="K14" s="99"/>
    </row>
    <row r="15" spans="1:12" ht="0.75" customHeight="1" x14ac:dyDescent="0.35">
      <c r="A15" s="43">
        <v>1</v>
      </c>
      <c r="B15" s="44">
        <v>2</v>
      </c>
      <c r="C15" s="45">
        <v>3</v>
      </c>
      <c r="D15" s="46">
        <v>4</v>
      </c>
      <c r="E15" s="47">
        <v>5</v>
      </c>
      <c r="F15" s="47">
        <v>6</v>
      </c>
      <c r="G15" s="47">
        <v>7</v>
      </c>
      <c r="H15" s="71">
        <v>8</v>
      </c>
      <c r="I15" s="48">
        <v>10</v>
      </c>
      <c r="J15" s="49"/>
      <c r="K15" s="49"/>
    </row>
    <row r="16" spans="1:12" ht="54.95" customHeight="1" x14ac:dyDescent="0.25">
      <c r="A16" s="114" t="s">
        <v>13</v>
      </c>
      <c r="B16" s="116" t="s">
        <v>27</v>
      </c>
      <c r="C16" s="61" t="s">
        <v>5</v>
      </c>
      <c r="D16" s="50">
        <f t="shared" ref="D16:D22" si="0">SUM(E16:K16)</f>
        <v>278598755.69</v>
      </c>
      <c r="E16" s="51">
        <f>E21</f>
        <v>43902538.939999998</v>
      </c>
      <c r="F16" s="50">
        <f t="shared" ref="F16:I16" si="1">F21</f>
        <v>64045216.059999995</v>
      </c>
      <c r="G16" s="51">
        <f>G21</f>
        <v>86901811.420000002</v>
      </c>
      <c r="H16" s="50">
        <f t="shared" si="1"/>
        <v>59031220.75</v>
      </c>
      <c r="I16" s="52">
        <f t="shared" si="1"/>
        <v>5039322.84</v>
      </c>
      <c r="J16" s="52">
        <f t="shared" ref="J16:K16" si="2">J21</f>
        <v>9839322.8399999999</v>
      </c>
      <c r="K16" s="51">
        <f t="shared" si="2"/>
        <v>9839322.8399999999</v>
      </c>
      <c r="L16" s="1"/>
    </row>
    <row r="17" spans="1:12" ht="46.5" customHeight="1" x14ac:dyDescent="0.25">
      <c r="A17" s="115"/>
      <c r="B17" s="117"/>
      <c r="C17" s="61" t="s">
        <v>10</v>
      </c>
      <c r="D17" s="50">
        <f t="shared" si="0"/>
        <v>43145855.43</v>
      </c>
      <c r="E17" s="51">
        <f>E22</f>
        <v>1336011.72</v>
      </c>
      <c r="F17" s="50">
        <f t="shared" ref="F17:I17" si="3">F22</f>
        <v>4951546.1900000004</v>
      </c>
      <c r="G17" s="51">
        <f>G22</f>
        <v>1964946.37</v>
      </c>
      <c r="H17" s="50">
        <f>H22</f>
        <v>10175382.630000001</v>
      </c>
      <c r="I17" s="52">
        <f t="shared" si="3"/>
        <v>5039322.84</v>
      </c>
      <c r="J17" s="52">
        <f>J22</f>
        <v>9839322.8399999999</v>
      </c>
      <c r="K17" s="51">
        <f t="shared" ref="K17" si="4">K22</f>
        <v>9839322.8399999999</v>
      </c>
      <c r="L17" s="1"/>
    </row>
    <row r="18" spans="1:12" ht="59.25" customHeight="1" x14ac:dyDescent="0.25">
      <c r="A18" s="115"/>
      <c r="B18" s="117"/>
      <c r="C18" s="61" t="s">
        <v>6</v>
      </c>
      <c r="D18" s="50">
        <f t="shared" si="0"/>
        <v>50300109.810000002</v>
      </c>
      <c r="E18" s="51">
        <f t="shared" ref="E18:K19" si="5">E23</f>
        <v>12023605.469999999</v>
      </c>
      <c r="F18" s="50">
        <f t="shared" si="5"/>
        <v>10194383.220000001</v>
      </c>
      <c r="G18" s="51">
        <f t="shared" si="5"/>
        <v>16275463.82</v>
      </c>
      <c r="H18" s="50">
        <f>H23</f>
        <v>11806657.300000001</v>
      </c>
      <c r="I18" s="51">
        <f t="shared" si="5"/>
        <v>0</v>
      </c>
      <c r="J18" s="51">
        <f t="shared" si="5"/>
        <v>0</v>
      </c>
      <c r="K18" s="51">
        <f t="shared" si="5"/>
        <v>0</v>
      </c>
      <c r="L18" s="1"/>
    </row>
    <row r="19" spans="1:12" ht="63.75" customHeight="1" x14ac:dyDescent="0.25">
      <c r="A19" s="115"/>
      <c r="B19" s="117"/>
      <c r="C19" s="61" t="s">
        <v>9</v>
      </c>
      <c r="D19" s="50">
        <f t="shared" si="0"/>
        <v>182768068.55000001</v>
      </c>
      <c r="E19" s="51">
        <f t="shared" si="5"/>
        <v>30542921.75</v>
      </c>
      <c r="F19" s="50">
        <f t="shared" si="5"/>
        <v>46514564.75</v>
      </c>
      <c r="G19" s="51">
        <f>G24</f>
        <v>68661401.230000004</v>
      </c>
      <c r="H19" s="50">
        <f>H24</f>
        <v>37049180.82</v>
      </c>
      <c r="I19" s="52">
        <f>I24</f>
        <v>0</v>
      </c>
      <c r="J19" s="52">
        <f t="shared" ref="J19:K19" si="6">J24</f>
        <v>0</v>
      </c>
      <c r="K19" s="51">
        <f t="shared" si="6"/>
        <v>0</v>
      </c>
      <c r="L19" s="1"/>
    </row>
    <row r="20" spans="1:12" s="23" customFormat="1" ht="54.95" customHeight="1" x14ac:dyDescent="0.25">
      <c r="A20" s="111"/>
      <c r="B20" s="111"/>
      <c r="C20" s="61" t="s">
        <v>20</v>
      </c>
      <c r="D20" s="50">
        <f t="shared" si="0"/>
        <v>2384721.9</v>
      </c>
      <c r="E20" s="51">
        <v>0</v>
      </c>
      <c r="F20" s="50">
        <f>F25</f>
        <v>2384721.9</v>
      </c>
      <c r="G20" s="51">
        <v>0</v>
      </c>
      <c r="H20" s="50">
        <v>0</v>
      </c>
      <c r="I20" s="52">
        <v>0</v>
      </c>
      <c r="J20" s="52">
        <v>0</v>
      </c>
      <c r="K20" s="51">
        <v>0</v>
      </c>
      <c r="L20" s="1"/>
    </row>
    <row r="21" spans="1:12" s="3" customFormat="1" ht="49.5" customHeight="1" x14ac:dyDescent="0.25">
      <c r="A21" s="114" t="s">
        <v>14</v>
      </c>
      <c r="B21" s="116" t="s">
        <v>31</v>
      </c>
      <c r="C21" s="61" t="s">
        <v>5</v>
      </c>
      <c r="D21" s="50">
        <f>SUM(E21:K21)</f>
        <v>278598755.69</v>
      </c>
      <c r="E21" s="51">
        <f>SUM(E22:E25)</f>
        <v>43902538.939999998</v>
      </c>
      <c r="F21" s="50">
        <f t="shared" ref="F21:K21" si="7">SUM(F22:F25)</f>
        <v>64045216.059999995</v>
      </c>
      <c r="G21" s="51">
        <f>SUM(G22:G25)</f>
        <v>86901811.420000002</v>
      </c>
      <c r="H21" s="50">
        <f>SUM(H22:H25)</f>
        <v>59031220.75</v>
      </c>
      <c r="I21" s="52">
        <f>SUM(I22:I25)</f>
        <v>5039322.84</v>
      </c>
      <c r="J21" s="52">
        <f t="shared" si="7"/>
        <v>9839322.8399999999</v>
      </c>
      <c r="K21" s="51">
        <f t="shared" si="7"/>
        <v>9839322.8399999999</v>
      </c>
    </row>
    <row r="22" spans="1:12" s="3" customFormat="1" ht="54.75" customHeight="1" x14ac:dyDescent="0.25">
      <c r="A22" s="115"/>
      <c r="B22" s="117"/>
      <c r="C22" s="61" t="s">
        <v>10</v>
      </c>
      <c r="D22" s="50">
        <f t="shared" si="0"/>
        <v>43145855.43</v>
      </c>
      <c r="E22" s="51">
        <f t="shared" ref="E22:F24" si="8">E32+E36</f>
        <v>1336011.72</v>
      </c>
      <c r="F22" s="50">
        <f t="shared" si="8"/>
        <v>4951546.1900000004</v>
      </c>
      <c r="G22" s="51">
        <f>G32+G36+G43+G47</f>
        <v>1964946.37</v>
      </c>
      <c r="H22" s="50">
        <f>H32+H36+H43+H47</f>
        <v>10175382.630000001</v>
      </c>
      <c r="I22" s="51">
        <f t="shared" ref="I22:K22" si="9">I32+I36+I43+I47</f>
        <v>5039322.84</v>
      </c>
      <c r="J22" s="51">
        <f t="shared" si="9"/>
        <v>9839322.8399999999</v>
      </c>
      <c r="K22" s="51">
        <f t="shared" si="9"/>
        <v>9839322.8399999999</v>
      </c>
    </row>
    <row r="23" spans="1:12" s="3" customFormat="1" ht="55.5" customHeight="1" x14ac:dyDescent="0.25">
      <c r="A23" s="115"/>
      <c r="B23" s="117"/>
      <c r="C23" s="61" t="s">
        <v>6</v>
      </c>
      <c r="D23" s="50">
        <f>SUM(E23:K23)</f>
        <v>50300109.810000002</v>
      </c>
      <c r="E23" s="51">
        <f t="shared" si="8"/>
        <v>12023605.469999999</v>
      </c>
      <c r="F23" s="50">
        <f t="shared" si="8"/>
        <v>10194383.220000001</v>
      </c>
      <c r="G23" s="51">
        <f>G33+G37+G44+G48</f>
        <v>16275463.82</v>
      </c>
      <c r="H23" s="50">
        <f>H33+H37+H44+H48</f>
        <v>11806657.300000001</v>
      </c>
      <c r="I23" s="51">
        <f t="shared" ref="I23:K23" si="10">I33+I37+I44+I48</f>
        <v>0</v>
      </c>
      <c r="J23" s="51">
        <f t="shared" si="10"/>
        <v>0</v>
      </c>
      <c r="K23" s="51">
        <f t="shared" si="10"/>
        <v>0</v>
      </c>
    </row>
    <row r="24" spans="1:12" s="3" customFormat="1" ht="54.75" customHeight="1" x14ac:dyDescent="0.25">
      <c r="A24" s="115"/>
      <c r="B24" s="117"/>
      <c r="C24" s="61" t="s">
        <v>9</v>
      </c>
      <c r="D24" s="50">
        <f>SUM(E24:K24)</f>
        <v>182768068.55000001</v>
      </c>
      <c r="E24" s="51">
        <f>E34+E38</f>
        <v>30542921.75</v>
      </c>
      <c r="F24" s="50">
        <f t="shared" si="8"/>
        <v>46514564.75</v>
      </c>
      <c r="G24" s="51">
        <f>G34+G38+G45+G49</f>
        <v>68661401.230000004</v>
      </c>
      <c r="H24" s="50">
        <f t="shared" ref="H24:K24" si="11">H34+H38+H45+H49</f>
        <v>37049180.82</v>
      </c>
      <c r="I24" s="51">
        <f t="shared" si="11"/>
        <v>0</v>
      </c>
      <c r="J24" s="51">
        <f t="shared" si="11"/>
        <v>0</v>
      </c>
      <c r="K24" s="51">
        <f t="shared" si="11"/>
        <v>0</v>
      </c>
    </row>
    <row r="25" spans="1:12" s="3" customFormat="1" ht="53.25" customHeight="1" x14ac:dyDescent="0.25">
      <c r="A25" s="111"/>
      <c r="B25" s="111"/>
      <c r="C25" s="61" t="s">
        <v>20</v>
      </c>
      <c r="D25" s="50">
        <f>SUM(E25:K25)</f>
        <v>2384721.9</v>
      </c>
      <c r="E25" s="51">
        <v>0</v>
      </c>
      <c r="F25" s="50">
        <f>F39</f>
        <v>2384721.9</v>
      </c>
      <c r="G25" s="51">
        <v>0</v>
      </c>
      <c r="H25" s="50">
        <v>0</v>
      </c>
      <c r="I25" s="52">
        <v>0</v>
      </c>
      <c r="J25" s="52">
        <v>0</v>
      </c>
      <c r="K25" s="51">
        <v>0</v>
      </c>
    </row>
    <row r="26" spans="1:12" s="3" customFormat="1" ht="53.25" customHeight="1" x14ac:dyDescent="0.25">
      <c r="A26" s="120" t="s">
        <v>30</v>
      </c>
      <c r="B26" s="120" t="s">
        <v>31</v>
      </c>
      <c r="C26" s="61" t="s">
        <v>5</v>
      </c>
      <c r="D26" s="50">
        <f>SUM(E26:K26)</f>
        <v>278598755.69</v>
      </c>
      <c r="E26" s="53">
        <f>SUM(E27:E30)</f>
        <v>43902538.939999998</v>
      </c>
      <c r="F26" s="53">
        <f>SUM(F27:F30)</f>
        <v>64045216.059999995</v>
      </c>
      <c r="G26" s="53">
        <f>SUM(G27:G29)</f>
        <v>86901811.420000002</v>
      </c>
      <c r="H26" s="63">
        <f>SUM(H27:H29)</f>
        <v>59031220.75</v>
      </c>
      <c r="I26" s="53">
        <f>SUM(I27:I29)</f>
        <v>5039322.84</v>
      </c>
      <c r="J26" s="53">
        <f t="shared" ref="J26:K26" si="12">SUM(J27:J29)</f>
        <v>9839322.8399999999</v>
      </c>
      <c r="K26" s="53">
        <f t="shared" si="12"/>
        <v>9839322.8399999999</v>
      </c>
    </row>
    <row r="27" spans="1:12" s="3" customFormat="1" ht="54.75" customHeight="1" x14ac:dyDescent="0.25">
      <c r="A27" s="121"/>
      <c r="B27" s="121"/>
      <c r="C27" s="61" t="s">
        <v>10</v>
      </c>
      <c r="D27" s="50">
        <f t="shared" ref="D27:D28" si="13">SUM(E27:K27)</f>
        <v>43145855.43</v>
      </c>
      <c r="E27" s="53">
        <f>E32+E36</f>
        <v>1336011.72</v>
      </c>
      <c r="F27" s="53">
        <f t="shared" ref="F27" si="14">F32+F36</f>
        <v>4951546.1900000004</v>
      </c>
      <c r="G27" s="53">
        <f>G32+G36+G43+G47</f>
        <v>1964946.37</v>
      </c>
      <c r="H27" s="63">
        <f>H32+H36+H43+H47</f>
        <v>10175382.630000001</v>
      </c>
      <c r="I27" s="53">
        <f>I32+I36+I43</f>
        <v>5039322.84</v>
      </c>
      <c r="J27" s="53">
        <f>J32+J36+J43</f>
        <v>9839322.8399999999</v>
      </c>
      <c r="K27" s="53">
        <f t="shared" ref="K27" si="15">K32+K36+K43</f>
        <v>9839322.8399999999</v>
      </c>
    </row>
    <row r="28" spans="1:12" s="3" customFormat="1" ht="52.5" customHeight="1" x14ac:dyDescent="0.25">
      <c r="A28" s="121"/>
      <c r="B28" s="121"/>
      <c r="C28" s="61" t="s">
        <v>6</v>
      </c>
      <c r="D28" s="50">
        <f t="shared" si="13"/>
        <v>50300109.810000002</v>
      </c>
      <c r="E28" s="53">
        <f>E33+E37</f>
        <v>12023605.469999999</v>
      </c>
      <c r="F28" s="53">
        <f t="shared" ref="F28" si="16">F33+F37</f>
        <v>10194383.220000001</v>
      </c>
      <c r="G28" s="53">
        <f>G33+G37+G44+G48</f>
        <v>16275463.82</v>
      </c>
      <c r="H28" s="63">
        <f>H33+H37+H44+H60</f>
        <v>11806657.300000001</v>
      </c>
      <c r="I28" s="63">
        <f t="shared" ref="I28:K28" si="17">I33+I37+I44+I60</f>
        <v>0</v>
      </c>
      <c r="J28" s="63">
        <f t="shared" si="17"/>
        <v>0</v>
      </c>
      <c r="K28" s="63">
        <f t="shared" si="17"/>
        <v>0</v>
      </c>
    </row>
    <row r="29" spans="1:12" s="3" customFormat="1" ht="62.25" customHeight="1" x14ac:dyDescent="0.25">
      <c r="A29" s="121"/>
      <c r="B29" s="121"/>
      <c r="C29" s="61" t="s">
        <v>9</v>
      </c>
      <c r="D29" s="50">
        <f>SUM(E29:K29)</f>
        <v>182768068.55000001</v>
      </c>
      <c r="E29" s="53">
        <f>E34+E38</f>
        <v>30542921.75</v>
      </c>
      <c r="F29" s="53">
        <f t="shared" ref="F29" si="18">F34+F38</f>
        <v>46514564.75</v>
      </c>
      <c r="G29" s="53">
        <f>G34+G38+G45+G49</f>
        <v>68661401.230000004</v>
      </c>
      <c r="H29" s="63">
        <f>H34+H38+H45</f>
        <v>37049180.82</v>
      </c>
      <c r="I29" s="53">
        <f t="shared" ref="I29:K29" si="19">I34+I38+I45</f>
        <v>0</v>
      </c>
      <c r="J29" s="53">
        <f t="shared" si="19"/>
        <v>0</v>
      </c>
      <c r="K29" s="53">
        <f t="shared" si="19"/>
        <v>0</v>
      </c>
    </row>
    <row r="30" spans="1:12" s="3" customFormat="1" ht="54.95" customHeight="1" x14ac:dyDescent="0.25">
      <c r="A30" s="122"/>
      <c r="B30" s="122"/>
      <c r="C30" s="61" t="s">
        <v>20</v>
      </c>
      <c r="D30" s="50">
        <f>SUM(E30:K30)</f>
        <v>2384721.9</v>
      </c>
      <c r="E30" s="51">
        <v>0</v>
      </c>
      <c r="F30" s="50">
        <v>2384721.9</v>
      </c>
      <c r="G30" s="51">
        <v>0</v>
      </c>
      <c r="H30" s="50">
        <v>0</v>
      </c>
      <c r="I30" s="52">
        <v>0</v>
      </c>
      <c r="J30" s="52">
        <v>0</v>
      </c>
      <c r="K30" s="51">
        <v>0</v>
      </c>
    </row>
    <row r="31" spans="1:12" ht="54.95" customHeight="1" x14ac:dyDescent="0.25">
      <c r="A31" s="123" t="s">
        <v>43</v>
      </c>
      <c r="B31" s="124" t="s">
        <v>31</v>
      </c>
      <c r="C31" s="62" t="s">
        <v>5</v>
      </c>
      <c r="D31" s="54">
        <f>SUM(E31:K31)</f>
        <v>129049707.59999998</v>
      </c>
      <c r="E31" s="55">
        <f>SUM(E32:E34)</f>
        <v>25995670.82</v>
      </c>
      <c r="F31" s="54">
        <f t="shared" ref="F31:H31" si="20">SUM(F32:F34)</f>
        <v>39817981.609999999</v>
      </c>
      <c r="G31" s="55">
        <f t="shared" si="20"/>
        <v>27704114.27</v>
      </c>
      <c r="H31" s="54">
        <f t="shared" si="20"/>
        <v>26226890.190000001</v>
      </c>
      <c r="I31" s="56">
        <f>SUM(I32:I34)</f>
        <v>3101683.57</v>
      </c>
      <c r="J31" s="56">
        <f t="shared" ref="J31:K31" si="21">SUM(J32:J34)</f>
        <v>3101683.57</v>
      </c>
      <c r="K31" s="55">
        <f t="shared" si="21"/>
        <v>3101683.57</v>
      </c>
    </row>
    <row r="32" spans="1:12" ht="54.95" customHeight="1" x14ac:dyDescent="0.25">
      <c r="A32" s="123"/>
      <c r="B32" s="124"/>
      <c r="C32" s="62" t="s">
        <v>10</v>
      </c>
      <c r="D32" s="54">
        <f t="shared" ref="D32" si="22">SUM(E32:K32)</f>
        <v>16983370.68</v>
      </c>
      <c r="E32" s="55">
        <v>791082.23</v>
      </c>
      <c r="F32" s="57">
        <v>3150564.1</v>
      </c>
      <c r="G32" s="57">
        <v>604399.67000000004</v>
      </c>
      <c r="H32" s="57">
        <v>3132273.97</v>
      </c>
      <c r="I32" s="57">
        <v>3101683.57</v>
      </c>
      <c r="J32" s="57">
        <v>3101683.57</v>
      </c>
      <c r="K32" s="57">
        <v>3101683.57</v>
      </c>
    </row>
    <row r="33" spans="1:13" ht="54.95" customHeight="1" x14ac:dyDescent="0.25">
      <c r="A33" s="123"/>
      <c r="B33" s="124"/>
      <c r="C33" s="62" t="s">
        <v>6</v>
      </c>
      <c r="D33" s="54">
        <f t="shared" ref="D33:D38" si="23">SUM(E33:K33)</f>
        <v>23283608.23</v>
      </c>
      <c r="E33" s="55">
        <v>7119444.0499999998</v>
      </c>
      <c r="F33" s="54">
        <v>6591582.4400000004</v>
      </c>
      <c r="G33" s="54">
        <v>5147228.9400000004</v>
      </c>
      <c r="H33" s="54">
        <v>4425352.8</v>
      </c>
      <c r="I33" s="56">
        <v>0</v>
      </c>
      <c r="J33" s="56">
        <v>0</v>
      </c>
      <c r="K33" s="55">
        <v>0</v>
      </c>
    </row>
    <row r="34" spans="1:13" ht="68.25" customHeight="1" x14ac:dyDescent="0.25">
      <c r="A34" s="123"/>
      <c r="B34" s="124"/>
      <c r="C34" s="62" t="s">
        <v>9</v>
      </c>
      <c r="D34" s="54">
        <f t="shared" si="23"/>
        <v>88782728.689999998</v>
      </c>
      <c r="E34" s="58">
        <v>18085144.539999999</v>
      </c>
      <c r="F34" s="59">
        <v>30075835.07</v>
      </c>
      <c r="G34" s="59">
        <v>21952485.66</v>
      </c>
      <c r="H34" s="59">
        <v>18669263.420000002</v>
      </c>
      <c r="I34" s="60">
        <v>0</v>
      </c>
      <c r="J34" s="60">
        <v>0</v>
      </c>
      <c r="K34" s="58">
        <v>0</v>
      </c>
    </row>
    <row r="35" spans="1:13" ht="54.95" customHeight="1" x14ac:dyDescent="0.25">
      <c r="A35" s="109" t="s">
        <v>44</v>
      </c>
      <c r="B35" s="112" t="s">
        <v>31</v>
      </c>
      <c r="C35" s="62" t="s">
        <v>5</v>
      </c>
      <c r="D35" s="54">
        <f>SUM(E35:K35)</f>
        <v>99720969.669999987</v>
      </c>
      <c r="E35" s="55">
        <f t="shared" ref="E35:J35" si="24">SUM(E36:E39)</f>
        <v>17906868.120000001</v>
      </c>
      <c r="F35" s="54">
        <f t="shared" si="24"/>
        <v>24227234.449999999</v>
      </c>
      <c r="G35" s="54">
        <f>SUM(G36:G39)</f>
        <v>18953180.370000001</v>
      </c>
      <c r="H35" s="54">
        <f t="shared" si="24"/>
        <v>23220768.919999998</v>
      </c>
      <c r="I35" s="55">
        <f t="shared" si="24"/>
        <v>1937639.27</v>
      </c>
      <c r="J35" s="55">
        <f t="shared" si="24"/>
        <v>6737639.2699999996</v>
      </c>
      <c r="K35" s="55">
        <f>SUM(K36:K39)</f>
        <v>6737639.2699999996</v>
      </c>
    </row>
    <row r="36" spans="1:13" ht="59.25" customHeight="1" x14ac:dyDescent="0.25">
      <c r="A36" s="110"/>
      <c r="B36" s="113"/>
      <c r="C36" s="62" t="s">
        <v>10</v>
      </c>
      <c r="D36" s="54">
        <f t="shared" si="23"/>
        <v>18618409.439999998</v>
      </c>
      <c r="E36" s="55">
        <v>544929.49</v>
      </c>
      <c r="F36" s="57">
        <v>1800982.09</v>
      </c>
      <c r="G36" s="57">
        <v>375494.91</v>
      </c>
      <c r="H36" s="57">
        <v>484085.14</v>
      </c>
      <c r="I36" s="57">
        <v>1937639.27</v>
      </c>
      <c r="J36" s="57">
        <v>6737639.2699999996</v>
      </c>
      <c r="K36" s="57">
        <v>6737639.2699999996</v>
      </c>
    </row>
    <row r="37" spans="1:13" ht="57.75" customHeight="1" x14ac:dyDescent="0.25">
      <c r="A37" s="110"/>
      <c r="B37" s="113"/>
      <c r="C37" s="62" t="s">
        <v>6</v>
      </c>
      <c r="D37" s="54">
        <f t="shared" si="23"/>
        <v>16437857.52</v>
      </c>
      <c r="E37" s="55">
        <v>4904161.42</v>
      </c>
      <c r="F37" s="54">
        <v>3602800.78</v>
      </c>
      <c r="G37" s="54">
        <v>3574128.94</v>
      </c>
      <c r="H37" s="54">
        <v>4356766.38</v>
      </c>
      <c r="I37" s="56">
        <v>0</v>
      </c>
      <c r="J37" s="56">
        <v>0</v>
      </c>
      <c r="K37" s="55">
        <v>0</v>
      </c>
    </row>
    <row r="38" spans="1:13" ht="54.95" customHeight="1" x14ac:dyDescent="0.25">
      <c r="A38" s="110"/>
      <c r="B38" s="113"/>
      <c r="C38" s="62" t="s">
        <v>9</v>
      </c>
      <c r="D38" s="54">
        <f t="shared" si="23"/>
        <v>62279980.809999995</v>
      </c>
      <c r="E38" s="58">
        <v>12457777.210000001</v>
      </c>
      <c r="F38" s="59">
        <v>16438729.68</v>
      </c>
      <c r="G38" s="59">
        <v>15003556.52</v>
      </c>
      <c r="H38" s="59">
        <v>18379917.399999999</v>
      </c>
      <c r="I38" s="60">
        <v>0</v>
      </c>
      <c r="J38" s="60">
        <v>0</v>
      </c>
      <c r="K38" s="58">
        <v>0</v>
      </c>
    </row>
    <row r="39" spans="1:13" s="23" customFormat="1" ht="54.95" customHeight="1" x14ac:dyDescent="0.25">
      <c r="A39" s="111"/>
      <c r="B39" s="111"/>
      <c r="C39" s="62" t="s">
        <v>20</v>
      </c>
      <c r="D39" s="54">
        <f>SUM(E39:K39)</f>
        <v>2384721.9</v>
      </c>
      <c r="E39" s="58">
        <v>0</v>
      </c>
      <c r="F39" s="59">
        <v>2384721.9</v>
      </c>
      <c r="G39" s="58">
        <v>0</v>
      </c>
      <c r="H39" s="59">
        <v>0</v>
      </c>
      <c r="I39" s="60">
        <v>0</v>
      </c>
      <c r="J39" s="60">
        <v>0</v>
      </c>
      <c r="K39" s="58">
        <v>0</v>
      </c>
    </row>
    <row r="40" spans="1:13" s="23" customFormat="1" ht="256.5" customHeight="1" x14ac:dyDescent="0.25">
      <c r="A40" s="36" t="s">
        <v>28</v>
      </c>
      <c r="B40" s="38" t="s">
        <v>31</v>
      </c>
      <c r="C40" s="62" t="s">
        <v>10</v>
      </c>
      <c r="D40" s="17" t="s">
        <v>19</v>
      </c>
      <c r="E40" s="17" t="s">
        <v>19</v>
      </c>
      <c r="F40" s="17" t="s">
        <v>19</v>
      </c>
      <c r="G40" s="17" t="s">
        <v>19</v>
      </c>
      <c r="H40" s="72" t="s">
        <v>19</v>
      </c>
      <c r="I40" s="17" t="s">
        <v>19</v>
      </c>
      <c r="J40" s="17" t="s">
        <v>19</v>
      </c>
      <c r="K40" s="17" t="s">
        <v>19</v>
      </c>
    </row>
    <row r="41" spans="1:13" ht="174" customHeight="1" x14ac:dyDescent="0.35">
      <c r="A41" s="36" t="s">
        <v>29</v>
      </c>
      <c r="B41" s="38" t="s">
        <v>23</v>
      </c>
      <c r="C41" s="62" t="s">
        <v>10</v>
      </c>
      <c r="D41" s="37" t="s">
        <v>18</v>
      </c>
      <c r="E41" s="37" t="s">
        <v>18</v>
      </c>
      <c r="F41" s="37" t="s">
        <v>18</v>
      </c>
      <c r="G41" s="37" t="s">
        <v>18</v>
      </c>
      <c r="H41" s="73" t="s">
        <v>18</v>
      </c>
      <c r="I41" s="37" t="s">
        <v>18</v>
      </c>
      <c r="J41" s="37" t="s">
        <v>18</v>
      </c>
      <c r="K41" s="37" t="s">
        <v>18</v>
      </c>
      <c r="L41" s="26"/>
      <c r="M41" s="25"/>
    </row>
    <row r="42" spans="1:13" s="23" customFormat="1" ht="72" customHeight="1" x14ac:dyDescent="0.35">
      <c r="A42" s="118" t="s">
        <v>33</v>
      </c>
      <c r="B42" s="128" t="s">
        <v>31</v>
      </c>
      <c r="C42" s="62" t="s">
        <v>5</v>
      </c>
      <c r="D42" s="55">
        <f>SUM(E42:K42)</f>
        <v>40090316.780000001</v>
      </c>
      <c r="E42" s="55">
        <v>0</v>
      </c>
      <c r="F42" s="55">
        <v>0</v>
      </c>
      <c r="G42" s="55">
        <f>SUM(G43:G45)</f>
        <v>40090316.780000001</v>
      </c>
      <c r="H42" s="54">
        <f>SUM(H43:H45)</f>
        <v>0</v>
      </c>
      <c r="I42" s="55">
        <f t="shared" ref="I42:K42" si="25">SUM(I43:I45)</f>
        <v>0</v>
      </c>
      <c r="J42" s="55">
        <f t="shared" si="25"/>
        <v>0</v>
      </c>
      <c r="K42" s="55">
        <f t="shared" si="25"/>
        <v>0</v>
      </c>
      <c r="L42" s="29"/>
      <c r="M42" s="25"/>
    </row>
    <row r="43" spans="1:13" s="23" customFormat="1" ht="57" customHeight="1" x14ac:dyDescent="0.35">
      <c r="A43" s="119"/>
      <c r="B43" s="119"/>
      <c r="C43" s="62" t="s">
        <v>10</v>
      </c>
      <c r="D43" s="55">
        <f>SUM(E43:K43)</f>
        <v>830851.79</v>
      </c>
      <c r="E43" s="55">
        <v>0</v>
      </c>
      <c r="F43" s="55">
        <v>0</v>
      </c>
      <c r="G43" s="55">
        <v>830851.79</v>
      </c>
      <c r="H43" s="54">
        <v>0</v>
      </c>
      <c r="I43" s="55">
        <v>0</v>
      </c>
      <c r="J43" s="55">
        <v>0</v>
      </c>
      <c r="K43" s="55">
        <v>0</v>
      </c>
      <c r="L43" s="29"/>
      <c r="M43" s="25"/>
    </row>
    <row r="44" spans="1:13" s="23" customFormat="1" ht="48.75" customHeight="1" x14ac:dyDescent="0.35">
      <c r="A44" s="119"/>
      <c r="B44" s="119"/>
      <c r="C44" s="62" t="s">
        <v>6</v>
      </c>
      <c r="D44" s="55">
        <f t="shared" ref="D44" si="26">SUM(E44:K44)</f>
        <v>7554105.9400000004</v>
      </c>
      <c r="E44" s="55">
        <v>0</v>
      </c>
      <c r="F44" s="55">
        <v>0</v>
      </c>
      <c r="G44" s="55">
        <v>7554105.9400000004</v>
      </c>
      <c r="H44" s="54">
        <v>0</v>
      </c>
      <c r="I44" s="55">
        <v>0</v>
      </c>
      <c r="J44" s="55">
        <v>0</v>
      </c>
      <c r="K44" s="55">
        <v>0</v>
      </c>
      <c r="L44" s="29"/>
      <c r="M44" s="25"/>
    </row>
    <row r="45" spans="1:13" s="23" customFormat="1" ht="55.5" customHeight="1" x14ac:dyDescent="0.35">
      <c r="A45" s="119"/>
      <c r="B45" s="119"/>
      <c r="C45" s="62" t="s">
        <v>9</v>
      </c>
      <c r="D45" s="55">
        <f>SUM(E45:K45)</f>
        <v>31705359.050000001</v>
      </c>
      <c r="E45" s="55">
        <v>0</v>
      </c>
      <c r="F45" s="55">
        <v>0</v>
      </c>
      <c r="G45" s="55">
        <v>31705359.050000001</v>
      </c>
      <c r="H45" s="54">
        <v>0</v>
      </c>
      <c r="I45" s="55">
        <v>0</v>
      </c>
      <c r="J45" s="55">
        <v>0</v>
      </c>
      <c r="K45" s="55">
        <v>0</v>
      </c>
      <c r="L45" s="29"/>
      <c r="M45" s="25"/>
    </row>
    <row r="46" spans="1:13" s="23" customFormat="1" ht="48" customHeight="1" x14ac:dyDescent="0.35">
      <c r="A46" s="125" t="s">
        <v>42</v>
      </c>
      <c r="B46" s="128" t="s">
        <v>31</v>
      </c>
      <c r="C46" s="62" t="s">
        <v>5</v>
      </c>
      <c r="D46" s="55">
        <f t="shared" ref="D46:D48" si="27">SUM(E46:K46)</f>
        <v>9737761.6400000006</v>
      </c>
      <c r="E46" s="55">
        <v>0</v>
      </c>
      <c r="F46" s="55">
        <v>0</v>
      </c>
      <c r="G46" s="54">
        <f>SUM(G47:G49)</f>
        <v>154200</v>
      </c>
      <c r="H46" s="54">
        <f>SUM(H47:H49)</f>
        <v>9583561.6400000006</v>
      </c>
      <c r="I46" s="54">
        <f t="shared" ref="I46:K46" si="28">SUM(I47:I49)</f>
        <v>0</v>
      </c>
      <c r="J46" s="54">
        <f t="shared" si="28"/>
        <v>0</v>
      </c>
      <c r="K46" s="54">
        <f t="shared" si="28"/>
        <v>0</v>
      </c>
      <c r="L46" s="29"/>
      <c r="M46" s="25"/>
    </row>
    <row r="47" spans="1:13" s="23" customFormat="1" ht="57.75" customHeight="1" x14ac:dyDescent="0.35">
      <c r="A47" s="126"/>
      <c r="B47" s="119"/>
      <c r="C47" s="62" t="s">
        <v>10</v>
      </c>
      <c r="D47" s="55">
        <f t="shared" si="27"/>
        <v>6713223.5200000005</v>
      </c>
      <c r="E47" s="55">
        <v>0</v>
      </c>
      <c r="F47" s="55">
        <v>0</v>
      </c>
      <c r="G47" s="54">
        <f>G51+G53</f>
        <v>154200</v>
      </c>
      <c r="H47" s="54">
        <f>H51+H53+H55+H59</f>
        <v>6559023.5200000005</v>
      </c>
      <c r="I47" s="54">
        <f t="shared" ref="I47:K47" si="29">I51+I53+I55+I59</f>
        <v>0</v>
      </c>
      <c r="J47" s="54">
        <f t="shared" si="29"/>
        <v>0</v>
      </c>
      <c r="K47" s="54">
        <f t="shared" si="29"/>
        <v>0</v>
      </c>
      <c r="L47" s="29"/>
      <c r="M47" s="25"/>
    </row>
    <row r="48" spans="1:13" s="23" customFormat="1" ht="55.5" customHeight="1" x14ac:dyDescent="0.35">
      <c r="A48" s="126"/>
      <c r="B48" s="119"/>
      <c r="C48" s="62" t="s">
        <v>6</v>
      </c>
      <c r="D48" s="55">
        <f t="shared" si="27"/>
        <v>3024538.12</v>
      </c>
      <c r="E48" s="55">
        <v>0</v>
      </c>
      <c r="F48" s="55">
        <v>0</v>
      </c>
      <c r="G48" s="54">
        <v>0</v>
      </c>
      <c r="H48" s="54">
        <f>H56+H60</f>
        <v>3024538.12</v>
      </c>
      <c r="I48" s="54">
        <v>0</v>
      </c>
      <c r="J48" s="54">
        <v>0</v>
      </c>
      <c r="K48" s="54">
        <v>0</v>
      </c>
      <c r="L48" s="29"/>
      <c r="M48" s="25"/>
    </row>
    <row r="49" spans="1:14" s="23" customFormat="1" ht="54.75" customHeight="1" x14ac:dyDescent="0.35">
      <c r="A49" s="127"/>
      <c r="B49" s="119"/>
      <c r="C49" s="62" t="s">
        <v>9</v>
      </c>
      <c r="D49" s="55">
        <f>SUM(E49:K49)</f>
        <v>0</v>
      </c>
      <c r="E49" s="55">
        <v>0</v>
      </c>
      <c r="F49" s="55">
        <v>0</v>
      </c>
      <c r="G49" s="54">
        <v>0</v>
      </c>
      <c r="H49" s="54">
        <f>H57</f>
        <v>0</v>
      </c>
      <c r="I49" s="54">
        <v>0</v>
      </c>
      <c r="J49" s="54">
        <v>0</v>
      </c>
      <c r="K49" s="54">
        <v>0</v>
      </c>
      <c r="L49" s="29"/>
      <c r="M49" s="25"/>
    </row>
    <row r="50" spans="1:14" s="23" customFormat="1" ht="57" customHeight="1" x14ac:dyDescent="0.35">
      <c r="A50" s="125" t="s">
        <v>37</v>
      </c>
      <c r="B50" s="125" t="s">
        <v>31</v>
      </c>
      <c r="C50" s="62" t="s">
        <v>5</v>
      </c>
      <c r="D50" s="55">
        <f>SUM(E50:K50)</f>
        <v>3411428.73</v>
      </c>
      <c r="E50" s="55">
        <v>0</v>
      </c>
      <c r="F50" s="55">
        <f t="shared" ref="F50:G50" si="30">F51</f>
        <v>0</v>
      </c>
      <c r="G50" s="55">
        <f t="shared" si="30"/>
        <v>0</v>
      </c>
      <c r="H50" s="54">
        <f>H51</f>
        <v>3411428.73</v>
      </c>
      <c r="I50" s="55">
        <f t="shared" ref="I50:K50" si="31">I51</f>
        <v>0</v>
      </c>
      <c r="J50" s="55">
        <f t="shared" si="31"/>
        <v>0</v>
      </c>
      <c r="K50" s="55">
        <f t="shared" si="31"/>
        <v>0</v>
      </c>
      <c r="L50" s="29"/>
      <c r="M50" s="25"/>
    </row>
    <row r="51" spans="1:14" s="23" customFormat="1" ht="68.25" customHeight="1" x14ac:dyDescent="0.35">
      <c r="A51" s="129"/>
      <c r="B51" s="127"/>
      <c r="C51" s="62" t="s">
        <v>10</v>
      </c>
      <c r="D51" s="55">
        <f t="shared" ref="D51" si="32">SUM(E51:K51)</f>
        <v>3411428.73</v>
      </c>
      <c r="E51" s="55">
        <v>0</v>
      </c>
      <c r="F51" s="55">
        <v>0</v>
      </c>
      <c r="G51" s="55">
        <v>0</v>
      </c>
      <c r="H51" s="54">
        <v>3411428.73</v>
      </c>
      <c r="I51" s="55">
        <v>0</v>
      </c>
      <c r="J51" s="55">
        <v>0</v>
      </c>
      <c r="K51" s="55">
        <v>0</v>
      </c>
      <c r="L51" s="29"/>
      <c r="M51" s="25"/>
    </row>
    <row r="52" spans="1:14" s="23" customFormat="1" ht="64.5" customHeight="1" x14ac:dyDescent="0.35">
      <c r="A52" s="125" t="s">
        <v>36</v>
      </c>
      <c r="B52" s="125" t="s">
        <v>31</v>
      </c>
      <c r="C52" s="62" t="s">
        <v>5</v>
      </c>
      <c r="D52" s="55">
        <f>SUM(E52:K52)</f>
        <v>257000</v>
      </c>
      <c r="E52" s="55">
        <v>0</v>
      </c>
      <c r="F52" s="55">
        <f t="shared" ref="F52" si="33">F53</f>
        <v>0</v>
      </c>
      <c r="G52" s="55">
        <f t="shared" ref="G52" si="34">G53</f>
        <v>154200</v>
      </c>
      <c r="H52" s="54">
        <f>H53</f>
        <v>102800</v>
      </c>
      <c r="I52" s="55">
        <f t="shared" ref="I52" si="35">I53</f>
        <v>0</v>
      </c>
      <c r="J52" s="55">
        <f t="shared" ref="J52" si="36">J53</f>
        <v>0</v>
      </c>
      <c r="K52" s="55">
        <f t="shared" ref="K52" si="37">K53</f>
        <v>0</v>
      </c>
      <c r="L52" s="29"/>
      <c r="M52" s="25"/>
    </row>
    <row r="53" spans="1:14" s="23" customFormat="1" ht="65.25" customHeight="1" x14ac:dyDescent="0.35">
      <c r="A53" s="129"/>
      <c r="B53" s="127"/>
      <c r="C53" s="62" t="s">
        <v>10</v>
      </c>
      <c r="D53" s="55">
        <f t="shared" ref="D53:D56" si="38">SUM(E53:K53)</f>
        <v>257000</v>
      </c>
      <c r="E53" s="55">
        <v>0</v>
      </c>
      <c r="F53" s="55">
        <v>0</v>
      </c>
      <c r="G53" s="55">
        <v>154200</v>
      </c>
      <c r="H53" s="54">
        <v>102800</v>
      </c>
      <c r="I53" s="55">
        <v>0</v>
      </c>
      <c r="J53" s="55">
        <v>0</v>
      </c>
      <c r="K53" s="55">
        <v>0</v>
      </c>
      <c r="L53" s="29"/>
      <c r="M53" s="25"/>
    </row>
    <row r="54" spans="1:14" s="23" customFormat="1" ht="53.25" customHeight="1" x14ac:dyDescent="0.35">
      <c r="A54" s="125" t="s">
        <v>40</v>
      </c>
      <c r="B54" s="128" t="s">
        <v>31</v>
      </c>
      <c r="C54" s="62" t="s">
        <v>5</v>
      </c>
      <c r="D54" s="55">
        <f t="shared" si="38"/>
        <v>2708735</v>
      </c>
      <c r="E54" s="55">
        <v>0</v>
      </c>
      <c r="F54" s="55">
        <v>0</v>
      </c>
      <c r="G54" s="54">
        <f>SUM(G55:G57)</f>
        <v>0</v>
      </c>
      <c r="H54" s="54">
        <f>SUM(H55:H57)</f>
        <v>2708735</v>
      </c>
      <c r="I54" s="54">
        <f t="shared" ref="I54:K54" si="39">SUM(I55:I57)</f>
        <v>0</v>
      </c>
      <c r="J54" s="54">
        <f t="shared" si="39"/>
        <v>0</v>
      </c>
      <c r="K54" s="54">
        <f t="shared" si="39"/>
        <v>0</v>
      </c>
      <c r="L54" s="29"/>
      <c r="M54" s="25"/>
    </row>
    <row r="55" spans="1:14" s="23" customFormat="1" ht="51.75" customHeight="1" x14ac:dyDescent="0.35">
      <c r="A55" s="126"/>
      <c r="B55" s="119"/>
      <c r="C55" s="62" t="s">
        <v>10</v>
      </c>
      <c r="D55" s="55">
        <f t="shared" si="38"/>
        <v>2708735</v>
      </c>
      <c r="E55" s="55">
        <v>0</v>
      </c>
      <c r="F55" s="55">
        <v>0</v>
      </c>
      <c r="G55" s="54">
        <f>G63+G65</f>
        <v>0</v>
      </c>
      <c r="H55" s="54">
        <v>2708735</v>
      </c>
      <c r="I55" s="54">
        <f t="shared" ref="I55:K55" si="40">I63+I65</f>
        <v>0</v>
      </c>
      <c r="J55" s="54">
        <f t="shared" si="40"/>
        <v>0</v>
      </c>
      <c r="K55" s="54">
        <f t="shared" si="40"/>
        <v>0</v>
      </c>
      <c r="L55" s="29"/>
      <c r="M55" s="25"/>
    </row>
    <row r="56" spans="1:14" s="23" customFormat="1" ht="48.75" customHeight="1" x14ac:dyDescent="0.35">
      <c r="A56" s="126"/>
      <c r="B56" s="119"/>
      <c r="C56" s="62" t="s">
        <v>6</v>
      </c>
      <c r="D56" s="55">
        <f t="shared" si="38"/>
        <v>0</v>
      </c>
      <c r="E56" s="55">
        <v>0</v>
      </c>
      <c r="F56" s="55">
        <v>0</v>
      </c>
      <c r="G56" s="54">
        <v>0</v>
      </c>
      <c r="H56" s="54">
        <v>0</v>
      </c>
      <c r="I56" s="54">
        <v>0</v>
      </c>
      <c r="J56" s="54">
        <v>0</v>
      </c>
      <c r="K56" s="54">
        <v>0</v>
      </c>
      <c r="L56" s="29"/>
      <c r="M56" s="25"/>
    </row>
    <row r="57" spans="1:14" s="23" customFormat="1" ht="51.75" customHeight="1" x14ac:dyDescent="0.35">
      <c r="A57" s="127"/>
      <c r="B57" s="119"/>
      <c r="C57" s="62" t="s">
        <v>9</v>
      </c>
      <c r="D57" s="55">
        <f>SUM(E57:K57)</f>
        <v>0</v>
      </c>
      <c r="E57" s="55">
        <v>0</v>
      </c>
      <c r="F57" s="55">
        <v>0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29"/>
      <c r="M57" s="25"/>
    </row>
    <row r="58" spans="1:14" s="23" customFormat="1" ht="48.75" customHeight="1" x14ac:dyDescent="0.35">
      <c r="A58" s="125" t="s">
        <v>41</v>
      </c>
      <c r="B58" s="128" t="s">
        <v>31</v>
      </c>
      <c r="C58" s="62" t="s">
        <v>5</v>
      </c>
      <c r="D58" s="55">
        <f t="shared" ref="D58:D60" si="41">SUM(E58:K58)</f>
        <v>3360597.91</v>
      </c>
      <c r="E58" s="55">
        <v>0</v>
      </c>
      <c r="F58" s="55">
        <v>0</v>
      </c>
      <c r="G58" s="54">
        <f>SUM(G59:G60)</f>
        <v>0</v>
      </c>
      <c r="H58" s="54">
        <f>SUM(H59:H60)</f>
        <v>3360597.91</v>
      </c>
      <c r="I58" s="54">
        <f>SUM(I59:I60)</f>
        <v>0</v>
      </c>
      <c r="J58" s="54">
        <f>SUM(J59:J60)</f>
        <v>0</v>
      </c>
      <c r="K58" s="54">
        <f>SUM(K59:K60)</f>
        <v>0</v>
      </c>
      <c r="L58" s="29"/>
      <c r="M58" s="25"/>
    </row>
    <row r="59" spans="1:14" s="23" customFormat="1" ht="57.75" customHeight="1" x14ac:dyDescent="0.35">
      <c r="A59" s="126"/>
      <c r="B59" s="119"/>
      <c r="C59" s="62" t="s">
        <v>10</v>
      </c>
      <c r="D59" s="55">
        <f t="shared" si="41"/>
        <v>336059.79</v>
      </c>
      <c r="E59" s="55">
        <v>0</v>
      </c>
      <c r="F59" s="55">
        <v>0</v>
      </c>
      <c r="G59" s="54">
        <f>G67+G69</f>
        <v>0</v>
      </c>
      <c r="H59" s="54">
        <v>336059.79</v>
      </c>
      <c r="I59" s="54">
        <f t="shared" ref="I59:K59" si="42">I67+I69</f>
        <v>0</v>
      </c>
      <c r="J59" s="54">
        <f t="shared" si="42"/>
        <v>0</v>
      </c>
      <c r="K59" s="54">
        <f t="shared" si="42"/>
        <v>0</v>
      </c>
      <c r="L59" s="29"/>
      <c r="M59" s="25"/>
    </row>
    <row r="60" spans="1:14" s="23" customFormat="1" ht="51.75" customHeight="1" x14ac:dyDescent="0.35">
      <c r="A60" s="127"/>
      <c r="B60" s="119"/>
      <c r="C60" s="62" t="s">
        <v>6</v>
      </c>
      <c r="D60" s="55">
        <f t="shared" si="41"/>
        <v>3024538.12</v>
      </c>
      <c r="E60" s="55">
        <v>0</v>
      </c>
      <c r="F60" s="55">
        <v>0</v>
      </c>
      <c r="G60" s="54">
        <v>0</v>
      </c>
      <c r="H60" s="54">
        <v>3024538.12</v>
      </c>
      <c r="I60" s="54">
        <v>0</v>
      </c>
      <c r="J60" s="54">
        <v>0</v>
      </c>
      <c r="K60" s="54">
        <v>0</v>
      </c>
      <c r="L60" s="29" t="s">
        <v>21</v>
      </c>
      <c r="M60" s="25"/>
    </row>
    <row r="61" spans="1:14" s="23" customFormat="1" ht="65.25" customHeight="1" x14ac:dyDescent="0.35">
      <c r="A61" s="21"/>
      <c r="B61" s="34"/>
      <c r="C61" s="64"/>
      <c r="D61" s="65"/>
      <c r="E61" s="65"/>
      <c r="F61" s="65"/>
      <c r="G61" s="66"/>
      <c r="H61" s="66"/>
      <c r="I61" s="66"/>
      <c r="J61" s="66"/>
      <c r="K61" s="66"/>
      <c r="L61" s="29"/>
      <c r="M61" s="25"/>
    </row>
    <row r="62" spans="1:14" s="23" customFormat="1" ht="60" customHeight="1" x14ac:dyDescent="0.35">
      <c r="A62" s="35"/>
      <c r="B62" s="34"/>
      <c r="C62" s="21"/>
      <c r="D62" s="22"/>
      <c r="E62" s="22"/>
      <c r="F62" s="22"/>
      <c r="G62" s="22"/>
      <c r="H62" s="74"/>
      <c r="I62" s="22"/>
      <c r="J62" s="22"/>
      <c r="K62" s="22"/>
      <c r="L62" s="29"/>
      <c r="M62" s="25"/>
    </row>
    <row r="63" spans="1:14" s="6" customFormat="1" ht="53.25" customHeight="1" x14ac:dyDescent="0.55000000000000004">
      <c r="A63" s="106" t="s">
        <v>34</v>
      </c>
      <c r="B63" s="107"/>
      <c r="C63" s="108"/>
      <c r="D63" s="108"/>
      <c r="E63" s="104" t="s">
        <v>35</v>
      </c>
      <c r="F63" s="105"/>
      <c r="G63" s="105"/>
      <c r="H63" s="105"/>
      <c r="I63" s="105"/>
      <c r="J63" s="18"/>
      <c r="K63" s="5"/>
      <c r="L63" s="103"/>
      <c r="M63" s="103"/>
      <c r="N63" s="76"/>
    </row>
    <row r="64" spans="1:14" s="20" customFormat="1" ht="51.75" customHeight="1" x14ac:dyDescent="0.35">
      <c r="A64" s="11"/>
      <c r="B64" s="12"/>
      <c r="C64" s="13"/>
      <c r="D64" s="14"/>
      <c r="E64" s="14"/>
      <c r="F64" s="15"/>
      <c r="G64" s="15"/>
      <c r="H64" s="75"/>
      <c r="I64" s="16"/>
      <c r="J64" s="15"/>
      <c r="K64" s="19"/>
      <c r="L64" s="15"/>
      <c r="M64" s="15"/>
      <c r="N64" s="15"/>
    </row>
    <row r="65" spans="1:7" x14ac:dyDescent="0.25">
      <c r="A65" s="10"/>
      <c r="B65" s="7"/>
      <c r="C65" s="7"/>
      <c r="D65" s="8"/>
      <c r="E65" s="8"/>
      <c r="F65" s="8"/>
      <c r="G65" s="8"/>
    </row>
    <row r="66" spans="1:7" x14ac:dyDescent="0.25">
      <c r="A66" s="10"/>
      <c r="B66" s="7"/>
      <c r="C66" s="7"/>
      <c r="D66" s="8"/>
      <c r="E66" s="8"/>
      <c r="F66" s="8"/>
      <c r="G66" s="8"/>
    </row>
    <row r="67" spans="1:7" x14ac:dyDescent="0.25">
      <c r="A67" s="10"/>
      <c r="B67" s="7"/>
      <c r="C67" s="7"/>
      <c r="D67" s="8"/>
      <c r="E67" s="8"/>
      <c r="F67" s="8"/>
      <c r="G67" s="8"/>
    </row>
    <row r="68" spans="1:7" x14ac:dyDescent="0.25">
      <c r="A68" s="10"/>
      <c r="B68" s="7"/>
      <c r="C68" s="7"/>
      <c r="D68" s="8"/>
      <c r="E68" s="8"/>
      <c r="F68" s="8"/>
      <c r="G68" s="8"/>
    </row>
    <row r="69" spans="1:7" x14ac:dyDescent="0.25">
      <c r="A69" s="10"/>
      <c r="B69" s="7"/>
      <c r="C69" s="7"/>
      <c r="D69" s="8"/>
      <c r="E69" s="8"/>
      <c r="F69" s="8"/>
      <c r="G69" s="8"/>
    </row>
    <row r="70" spans="1:7" x14ac:dyDescent="0.25">
      <c r="A70" s="10"/>
      <c r="B70" s="7"/>
      <c r="C70" s="7"/>
      <c r="D70" s="8"/>
      <c r="E70" s="8"/>
      <c r="F70" s="8"/>
      <c r="G70" s="8"/>
    </row>
  </sheetData>
  <mergeCells count="44">
    <mergeCell ref="A54:A57"/>
    <mergeCell ref="B54:B57"/>
    <mergeCell ref="A58:A60"/>
    <mergeCell ref="B58:B60"/>
    <mergeCell ref="B42:B45"/>
    <mergeCell ref="A46:A49"/>
    <mergeCell ref="B46:B49"/>
    <mergeCell ref="A50:A51"/>
    <mergeCell ref="B50:B51"/>
    <mergeCell ref="A52:A53"/>
    <mergeCell ref="B52:B53"/>
    <mergeCell ref="A16:A20"/>
    <mergeCell ref="B16:B20"/>
    <mergeCell ref="A26:A30"/>
    <mergeCell ref="B26:B30"/>
    <mergeCell ref="A31:A34"/>
    <mergeCell ref="B31:B34"/>
    <mergeCell ref="A35:A39"/>
    <mergeCell ref="B35:B39"/>
    <mergeCell ref="A21:A25"/>
    <mergeCell ref="B21:B25"/>
    <mergeCell ref="A42:A45"/>
    <mergeCell ref="L63:M63"/>
    <mergeCell ref="E63:I63"/>
    <mergeCell ref="A63:D63"/>
    <mergeCell ref="F8:K8"/>
    <mergeCell ref="D12:D14"/>
    <mergeCell ref="I13:I14"/>
    <mergeCell ref="A10:J10"/>
    <mergeCell ref="B12:B14"/>
    <mergeCell ref="C12:C14"/>
    <mergeCell ref="E13:E14"/>
    <mergeCell ref="H13:H14"/>
    <mergeCell ref="E12:K12"/>
    <mergeCell ref="K13:K14"/>
    <mergeCell ref="J13:J14"/>
    <mergeCell ref="F13:F14"/>
    <mergeCell ref="G13:G14"/>
    <mergeCell ref="A12:A14"/>
    <mergeCell ref="H2:K2"/>
    <mergeCell ref="H3:K3"/>
    <mergeCell ref="H4:K4"/>
    <mergeCell ref="H6:K6"/>
    <mergeCell ref="G7:K7"/>
  </mergeCells>
  <pageMargins left="0.3" right="0.11811023622047245" top="0.37" bottom="0.4" header="0.32" footer="0.47"/>
  <pageSetup paperSize="9" scale="45" fitToHeight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ресурсное </vt:lpstr>
      <vt:lpstr>'ресурсное '!Заголовки_для_печати</vt:lpstr>
      <vt:lpstr>'ресурсное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2021-03-15T08:48:33Z</dcterms:modified>
</cp:coreProperties>
</file>