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02C6ADA-38F1-4910-A4DC-0BD21DC417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иложение 3" sheetId="1" r:id="rId1"/>
  </sheets>
  <definedNames>
    <definedName name="_xlnm.Print_Area" localSheetId="0">'Приложение 3'!$A$1:$L$51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8" i="1" l="1"/>
  <c r="L38" i="1"/>
  <c r="J22" i="1"/>
  <c r="J16" i="1" s="1"/>
  <c r="J23" i="1"/>
  <c r="J17" i="1" s="1"/>
  <c r="J24" i="1"/>
  <c r="J18" i="1" s="1"/>
  <c r="D50" i="1" l="1"/>
  <c r="D48" i="1"/>
  <c r="D46" i="1"/>
  <c r="D45" i="1"/>
  <c r="D44" i="1"/>
  <c r="D42" i="1"/>
  <c r="D41" i="1"/>
  <c r="D40" i="1"/>
  <c r="D39" i="1"/>
  <c r="D37" i="1"/>
  <c r="D36" i="1"/>
  <c r="D35" i="1"/>
  <c r="D34" i="1"/>
  <c r="D33" i="1"/>
  <c r="D32" i="1"/>
  <c r="D31" i="1"/>
  <c r="D30" i="1"/>
  <c r="D29" i="1"/>
  <c r="D28" i="1"/>
  <c r="D27" i="1"/>
  <c r="H38" i="1" l="1"/>
  <c r="I21" i="1"/>
  <c r="J47" i="1"/>
  <c r="J43" i="1"/>
  <c r="J25" i="1"/>
  <c r="J19" i="1" s="1"/>
  <c r="H26" i="1" l="1"/>
  <c r="G26" i="1" l="1"/>
  <c r="D49" i="1"/>
  <c r="F26" i="1" l="1"/>
  <c r="E24" i="1"/>
  <c r="K47" i="1"/>
  <c r="I47" i="1"/>
  <c r="H47" i="1"/>
  <c r="G47" i="1"/>
  <c r="K25" i="1"/>
  <c r="K19" i="1" s="1"/>
  <c r="K24" i="1"/>
  <c r="K18" i="1" s="1"/>
  <c r="I25" i="1"/>
  <c r="I19" i="1" s="1"/>
  <c r="I24" i="1"/>
  <c r="I18" i="1" s="1"/>
  <c r="H25" i="1"/>
  <c r="H24" i="1"/>
  <c r="H18" i="1" s="1"/>
  <c r="G25" i="1"/>
  <c r="G19" i="1" s="1"/>
  <c r="G24" i="1"/>
  <c r="G18" i="1" s="1"/>
  <c r="F25" i="1"/>
  <c r="F19" i="1" s="1"/>
  <c r="F24" i="1"/>
  <c r="F18" i="1" s="1"/>
  <c r="E22" i="1"/>
  <c r="D47" i="1" l="1"/>
  <c r="E18" i="1"/>
  <c r="D18" i="1" s="1"/>
  <c r="D24" i="1"/>
  <c r="E26" i="1"/>
  <c r="D26" i="1" s="1"/>
  <c r="H19" i="1"/>
  <c r="E25" i="1"/>
  <c r="E19" i="1" l="1"/>
  <c r="D19" i="1" s="1"/>
  <c r="D25" i="1"/>
  <c r="K23" i="1"/>
  <c r="K17" i="1" s="1"/>
  <c r="I23" i="1"/>
  <c r="I17" i="1" s="1"/>
  <c r="H23" i="1"/>
  <c r="H17" i="1" s="1"/>
  <c r="G23" i="1"/>
  <c r="G17" i="1" s="1"/>
  <c r="F23" i="1"/>
  <c r="F17" i="1" s="1"/>
  <c r="E23" i="1"/>
  <c r="K22" i="1"/>
  <c r="K16" i="1" s="1"/>
  <c r="I22" i="1"/>
  <c r="I16" i="1" s="1"/>
  <c r="H22" i="1"/>
  <c r="H16" i="1" s="1"/>
  <c r="G22" i="1"/>
  <c r="G16" i="1" s="1"/>
  <c r="F22" i="1"/>
  <c r="E16" i="1"/>
  <c r="K43" i="1"/>
  <c r="I43" i="1"/>
  <c r="H43" i="1"/>
  <c r="G43" i="1"/>
  <c r="F43" i="1"/>
  <c r="E43" i="1"/>
  <c r="D43" i="1" s="1"/>
  <c r="G38" i="1"/>
  <c r="F38" i="1"/>
  <c r="F21" i="1" s="1"/>
  <c r="E38" i="1"/>
  <c r="D38" i="1" s="1"/>
  <c r="E17" i="1" l="1"/>
  <c r="D17" i="1" s="1"/>
  <c r="D23" i="1"/>
  <c r="F16" i="1"/>
  <c r="D16" i="1" s="1"/>
  <c r="D22" i="1"/>
  <c r="E21" i="1"/>
  <c r="E15" i="1" s="1"/>
  <c r="F20" i="1"/>
  <c r="G21" i="1"/>
  <c r="G20" i="1" s="1"/>
  <c r="G14" i="1" s="1"/>
  <c r="H21" i="1"/>
  <c r="F15" i="1"/>
  <c r="D21" i="1" l="1"/>
  <c r="H15" i="1"/>
  <c r="G15" i="1"/>
  <c r="D15" i="1" s="1"/>
  <c r="H20" i="1"/>
  <c r="E20" i="1"/>
  <c r="F14" i="1"/>
  <c r="E14" i="1" l="1"/>
  <c r="D20" i="1"/>
  <c r="H14" i="1"/>
  <c r="D14" i="1" l="1"/>
</calcChain>
</file>

<file path=xl/sharedStrings.xml><?xml version="1.0" encoding="utf-8"?>
<sst xmlns="http://schemas.openxmlformats.org/spreadsheetml/2006/main" count="101" uniqueCount="62">
  <si>
    <t>Источник финансирования</t>
  </si>
  <si>
    <t>Общий объем финансирования, руб.</t>
  </si>
  <si>
    <t>Местный бюджет</t>
  </si>
  <si>
    <t>Аппарат администрации города</t>
  </si>
  <si>
    <t>МКУ «Служба г. Усолье-Сибирское по вопросам ГОЧС и ПБ»</t>
  </si>
  <si>
    <t>МБУК «УГЦБС»</t>
  </si>
  <si>
    <t>2019 год</t>
  </si>
  <si>
    <t>2023 год</t>
  </si>
  <si>
    <t>2024 год</t>
  </si>
  <si>
    <t>2022 год</t>
  </si>
  <si>
    <t>2021 год</t>
  </si>
  <si>
    <t>2020  год</t>
  </si>
  <si>
    <t>МБКДУ «Дворец культуры», Аппарат администрации города,  МБУК «Усольский историко-краеведческий музей», МБУК «УГЦБС», МБУК «Дом культуры «Мир», МКУ «Муниципальный архив»</t>
  </si>
  <si>
    <t>Аппарат администрации города, МБУК «УГЦБС», МБУК «Дом культуры «Мир»</t>
  </si>
  <si>
    <t>МБУ "Спортивный центр", МБУ «Спортивный комплекс «Химик»</t>
  </si>
  <si>
    <t>УСКВ</t>
  </si>
  <si>
    <t>Средства Фонда поддержки детей, находящихся в трудной жизненной ситуации</t>
  </si>
  <si>
    <t>Целевые (внебюджетные) средства</t>
  </si>
  <si>
    <t>Всего</t>
  </si>
  <si>
    <t>УСКВ;                                                                                     ОКУСО «ЦПД»</t>
  </si>
  <si>
    <t>Приложение 3</t>
  </si>
  <si>
    <t>к Постановлению администрации города Усолье-Сибирское</t>
  </si>
  <si>
    <t>к муниципальной программе города Усолье-Сибирское</t>
  </si>
  <si>
    <t>Объем финансирования руб.</t>
  </si>
  <si>
    <t>Наименование программы, подпрограммы, основного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</si>
  <si>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</si>
  <si>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Федеральный бюджет</t>
  </si>
  <si>
    <t>Региональный бюджет</t>
  </si>
  <si>
    <t xml:space="preserve">УСКВ; ОКУСО «ЦПД»
</t>
  </si>
  <si>
    <t>Основное мероприятие 1.1.
«Повышение уровня доступности объектов социальной инфраструктуры и услуг в приоритетных сферах жизнедеятельности инвалидов»</t>
  </si>
  <si>
    <t>Мероприятие 1.1.1.
«Приобретение держателей (крючков) для костылей для оснащения объектов вспомогательными средствами»</t>
  </si>
  <si>
    <t>Мероприятие 1.1.2.
«Приобретение стационарной индукционной системы для оснащения объектов вспомогательными средствами»</t>
  </si>
  <si>
    <t xml:space="preserve">Мероприятие 1.1.3.
«Приобретение портативной индукционной системы для оснащения объектов вспомогательными средствами»
</t>
  </si>
  <si>
    <t xml:space="preserve">Мероприятие 1.1.4.
«Приобретение тренажёров (восстановление функций, реабилитация и др.) для людей с ограниченными возможностями для оснащения спортивных объектов в рамках организации адаптивной физкультуры»
</t>
  </si>
  <si>
    <t>Мероприятие 1.1.8.                                       «Приобретение кнопок вызова для оснащения дошкольных образовательных учреждений»</t>
  </si>
  <si>
    <t>Мероприятие 1.1.9.                              «Обеспечение доступности специализированного образования детям-инвалидам с нарушениями слуха, зрения (транспортные расходы на пассажирские перевозки детей-инвалидов до образовательного учреждения и обратно)»</t>
  </si>
  <si>
    <t>Мероприятие 1.1.10.                              «Обеспечение доступности транспортных услуг в рамках участия инвалидов в спортивных, культурно-массовых мероприятиях разных уровней (транспортные услуги для обеспечения участия инвалидов в спортивных, культурно-массовых мероприятиях разных уровней)»</t>
  </si>
  <si>
    <t>Основное мероприятие 1.2.
«Повышение уровня доступности средств связи и информации»</t>
  </si>
  <si>
    <t xml:space="preserve">Мероприятие 1.2.2.
«Приобретение визуально-акустического табло для оснащения учреждений вспомогательными средствами»
</t>
  </si>
  <si>
    <t>Мероприятие 1.2.3.
«Приобретение электронных книг в ООО «ЛитРес» для формирования электронной базы библиотеки и организации передачи и получения информации»</t>
  </si>
  <si>
    <t>Мероприятие 1.2.4.                               «Приобретение, программирование, обслуживание и установка дымовых пожарных извещателей в жилых помещениях граждан с ограниченными возможностями здоровья и маломобильных групп населения для организации оперативной передачи информации в рамках обеспечения пожарной безопасности данных категорий граждан»</t>
  </si>
  <si>
    <t>Основное мероприятие 1.3.                                                                Реализация Социального проекта совместно с Фондом поддержки детей, находящихся в трудной жизненной ситуации</t>
  </si>
  <si>
    <t>Основное мероприятие 1.4.                                                                Организация доступности дополнительного образования для детей-инвалидов и детей с ОВЗ</t>
  </si>
  <si>
    <t>Мероприятие 1.1.5.                                      «Устройство стационарных пандусов/приобретение технических вспомогательных средств для оснащения общеобразовательных учреждений города»</t>
  </si>
  <si>
    <t>Мероприятие 1.1.6.                                           «Устройство стационарных пандусов/приобретение технических вспомогательных средств для оснащения дошкольных образовательных учреждений города»</t>
  </si>
  <si>
    <t>Мероприятие 1.1.11.                              «Приобретение технических вспомогательных средств для обеспечения доступности приоритетных объектов для инвалидов и жилых помещений, в которых проживают инвалиды»</t>
  </si>
  <si>
    <t xml:space="preserve">Мероприятие 1.2.1.
«Организация системы вызовов скорой помощи, аварийных служб, полиции, пожарной и других служб посредством СМС-сообщений для людей с ограниченными возможностями слуха и речи»
</t>
  </si>
  <si>
    <t>Мероприятие 1.1.7.                                                                            «Приобретение кнопок вызова для оснащения общеобразовательных учреждений»</t>
  </si>
  <si>
    <t>2025 год</t>
  </si>
  <si>
    <t>М.В. Торопкин</t>
  </si>
  <si>
    <t xml:space="preserve">Мэр города </t>
  </si>
  <si>
    <t>2026 год</t>
  </si>
  <si>
    <t>"Доступная среда" на 2019-2026 годы</t>
  </si>
  <si>
    <t>Ресурсное обеспечение реализации муниципальной программы города Усолье-Сибирское "Доступная среда" на 2019-2026 годы</t>
  </si>
  <si>
    <t>Муниципальная программа города Усолье-Сибирское "Доступная среда" на 2019-2026 годы</t>
  </si>
  <si>
    <t>Подпрограмма 1«Адаптация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2019-2026 годы</t>
  </si>
  <si>
    <t xml:space="preserve">  МБДОУ «Детский сад № 32»,  МБДОУ «Детский сад № 42», МБДОУ «Детский сад № 22»</t>
  </si>
  <si>
    <t xml:space="preserve"> МБДОУ «Детский сад № 32»,  МБДОУ «Детский сад № 22»</t>
  </si>
  <si>
    <t>Приложение 1</t>
  </si>
  <si>
    <t>МБОУ «СОШ №3», МБОУ «СОШ №5»,  МБОУ «СОШ №17», МБОУ «ООШ №8 имени А.А. Разгуляева», МБОУ «Гимназия №1», МБОУ «СОШ №2», МБОУ «СОШ №10»</t>
  </si>
  <si>
    <t>МБОУ «СОШ №3», МБОУ «СОШ №5»,  МБОУ «СОШ №17», МБОУ «СОШ №2»</t>
  </si>
  <si>
    <t xml:space="preserve">от 27.09.2024 №2743-па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</si>
</sst>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Calibri"/>
      <family val="2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/>
    <xf numFmtId="0" fontId="4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horizontal="left" vertical="top"/>
    </xf>
    <xf numFmtId="0" fontId="11" fillId="0" borderId="0" xfId="0" applyFont="1"/>
    <xf numFmtId="0" fontId="12" fillId="0" borderId="0" xfId="0" applyFont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6" fillId="0" borderId="13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0" fillId="0" borderId="0" xfId="0" applyAlignment="1">
      <alignment horizontal="right"/>
    </xf>
    <xf numFmtId="0" fontId="15" fillId="0" borderId="0" xfId="0" applyFont="1"/>
    <xf numFmtId="0" fontId="18" fillId="0" borderId="0" xfId="0" applyFont="1" applyAlignment="1">
      <alignment horizontal="right"/>
    </xf>
    <xf numFmtId="0" fontId="17" fillId="0" borderId="0" xfId="0" applyFont="1"/>
    <xf numFmtId="0" fontId="13" fillId="0" borderId="0" xfId="0" applyFont="1"/>
    <xf numFmtId="0" fontId="5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2" borderId="0" xfId="0" applyFont="1" applyFill="1"/>
    <xf numFmtId="0" fontId="18" fillId="2" borderId="0" xfId="0" applyFont="1" applyFill="1" applyAlignment="1">
      <alignment horizontal="right"/>
    </xf>
    <xf numFmtId="0" fontId="18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" fontId="14" fillId="2" borderId="23" xfId="0" applyNumberFormat="1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>
      <alignment horizontal="center" vertical="center"/>
    </xf>
    <xf numFmtId="4" fontId="2" fillId="2" borderId="22" xfId="0" applyNumberFormat="1" applyFont="1" applyFill="1" applyBorder="1" applyAlignment="1">
      <alignment horizontal="center" vertical="center"/>
    </xf>
    <xf numFmtId="4" fontId="14" fillId="2" borderId="24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4" fontId="2" fillId="2" borderId="14" xfId="0" applyNumberFormat="1" applyFont="1" applyFill="1" applyBorder="1" applyAlignment="1">
      <alignment horizontal="center" vertical="center"/>
    </xf>
    <xf numFmtId="4" fontId="14" fillId="2" borderId="25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31" xfId="0" applyNumberFormat="1" applyFont="1" applyFill="1" applyBorder="1" applyAlignment="1">
      <alignment horizontal="center" vertical="center"/>
    </xf>
    <xf numFmtId="4" fontId="14" fillId="2" borderId="29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30" xfId="0" applyNumberFormat="1" applyFont="1" applyFill="1" applyBorder="1" applyAlignment="1">
      <alignment horizontal="center" vertical="center"/>
    </xf>
    <xf numFmtId="4" fontId="2" fillId="2" borderId="29" xfId="0" applyNumberFormat="1" applyFont="1" applyFill="1" applyBorder="1" applyAlignment="1">
      <alignment horizontal="center" vertical="center"/>
    </xf>
    <xf numFmtId="4" fontId="5" fillId="0" borderId="2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31" xfId="0" applyNumberFormat="1" applyFont="1" applyBorder="1" applyAlignment="1">
      <alignment horizontal="center" vertical="center"/>
    </xf>
    <xf numFmtId="4" fontId="5" fillId="2" borderId="24" xfId="0" applyNumberFormat="1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4" fontId="5" fillId="2" borderId="31" xfId="0" applyNumberFormat="1" applyFont="1" applyFill="1" applyBorder="1" applyAlignment="1">
      <alignment horizontal="center" vertical="center"/>
    </xf>
    <xf numFmtId="4" fontId="2" fillId="2" borderId="24" xfId="0" applyNumberFormat="1" applyFont="1" applyFill="1" applyBorder="1" applyAlignment="1">
      <alignment horizontal="center" vertical="center"/>
    </xf>
    <xf numFmtId="4" fontId="6" fillId="2" borderId="24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25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4" fontId="14" fillId="2" borderId="4" xfId="0" applyNumberFormat="1" applyFont="1" applyFill="1" applyBorder="1" applyAlignment="1">
      <alignment horizontal="center" vertical="center"/>
    </xf>
    <xf numFmtId="4" fontId="14" fillId="2" borderId="31" xfId="0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/>
    </xf>
    <xf numFmtId="4" fontId="14" fillId="2" borderId="32" xfId="0" applyNumberFormat="1" applyFont="1" applyFill="1" applyBorder="1" applyAlignment="1">
      <alignment horizontal="center" vertical="center"/>
    </xf>
    <xf numFmtId="4" fontId="14" fillId="2" borderId="33" xfId="0" applyNumberFormat="1" applyFont="1" applyFill="1" applyBorder="1" applyAlignment="1">
      <alignment horizontal="center" vertical="center"/>
    </xf>
    <xf numFmtId="4" fontId="14" fillId="2" borderId="17" xfId="0" applyNumberFormat="1" applyFont="1" applyFill="1" applyBorder="1" applyAlignment="1">
      <alignment horizontal="center" vertical="center"/>
    </xf>
    <xf numFmtId="4" fontId="14" fillId="2" borderId="18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/>
    </xf>
    <xf numFmtId="0" fontId="2" fillId="0" borderId="0" xfId="0" applyFont="1"/>
    <xf numFmtId="0" fontId="7" fillId="0" borderId="0" xfId="0" applyFont="1"/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1"/>
  <sheetViews>
    <sheetView tabSelected="1" view="pageBreakPreview" topLeftCell="C1" zoomScale="86" zoomScaleNormal="86" zoomScaleSheetLayoutView="86" workbookViewId="0">
      <selection activeCell="L5" sqref="L5"/>
    </sheetView>
  </sheetViews>
  <sheetFormatPr defaultColWidth="9.109375" defaultRowHeight="15.6" x14ac:dyDescent="0.3"/>
  <cols>
    <col min="1" max="1" width="49.5546875" style="3" customWidth="1"/>
    <col min="2" max="2" width="41.5546875" style="3" customWidth="1"/>
    <col min="3" max="3" width="32.6640625" style="3" customWidth="1"/>
    <col min="4" max="4" width="14.5546875" style="3" customWidth="1"/>
    <col min="5" max="11" width="17.6640625" style="3" customWidth="1"/>
    <col min="12" max="12" width="13.33203125" style="3" customWidth="1"/>
    <col min="13" max="16384" width="9.109375" style="3"/>
  </cols>
  <sheetData>
    <row r="1" spans="1:16" ht="30.75" customHeight="1" x14ac:dyDescent="0.4">
      <c r="L1" s="18" t="s">
        <v>58</v>
      </c>
    </row>
    <row r="2" spans="1:16" ht="20.25" customHeight="1" x14ac:dyDescent="0.4">
      <c r="L2" s="18" t="s">
        <v>21</v>
      </c>
    </row>
    <row r="3" spans="1:16" ht="21" customHeight="1" x14ac:dyDescent="0.4">
      <c r="J3"/>
      <c r="K3" s="27" t="s">
        <v>61</v>
      </c>
      <c r="L3"/>
    </row>
    <row r="4" spans="1:16" ht="15.75" customHeight="1" x14ac:dyDescent="0.3">
      <c r="L4" s="16"/>
    </row>
    <row r="5" spans="1:16" ht="24.75" customHeight="1" x14ac:dyDescent="0.45">
      <c r="L5" s="18" t="s">
        <v>20</v>
      </c>
      <c r="M5" s="16"/>
      <c r="N5" s="74"/>
      <c r="O5" s="74"/>
      <c r="P5" s="75"/>
    </row>
    <row r="6" spans="1:16" ht="24.75" customHeight="1" x14ac:dyDescent="0.4">
      <c r="L6" s="18" t="s">
        <v>22</v>
      </c>
      <c r="M6" s="17"/>
      <c r="N6" s="17"/>
      <c r="O6" s="17"/>
      <c r="P6" s="17"/>
    </row>
    <row r="7" spans="1:16" ht="24.75" customHeight="1" x14ac:dyDescent="0.4">
      <c r="A7" s="25"/>
      <c r="B7" s="25"/>
      <c r="C7" s="25"/>
      <c r="D7" s="25"/>
      <c r="E7" s="25"/>
      <c r="F7" s="25"/>
      <c r="G7" s="25"/>
      <c r="H7" s="25"/>
      <c r="I7" s="25"/>
      <c r="J7" s="25"/>
      <c r="L7" s="26" t="s">
        <v>52</v>
      </c>
      <c r="M7" s="17"/>
      <c r="N7" s="17"/>
      <c r="O7" s="17"/>
      <c r="P7" s="17"/>
    </row>
    <row r="8" spans="1:16" ht="34.5" customHeight="1" x14ac:dyDescent="0.3">
      <c r="A8" s="79" t="s">
        <v>53</v>
      </c>
      <c r="B8" s="79"/>
      <c r="C8" s="79"/>
      <c r="D8" s="79"/>
      <c r="E8" s="79"/>
      <c r="F8" s="79"/>
      <c r="G8" s="79"/>
      <c r="H8" s="79"/>
      <c r="I8" s="79"/>
      <c r="J8" s="79"/>
      <c r="K8" s="79"/>
    </row>
    <row r="9" spans="1:16" ht="16.2" thickBot="1" x14ac:dyDescent="0.35"/>
    <row r="10" spans="1:16" ht="73.5" customHeight="1" x14ac:dyDescent="0.3">
      <c r="A10" s="80" t="s">
        <v>24</v>
      </c>
      <c r="B10" s="83" t="s">
        <v>25</v>
      </c>
      <c r="C10" s="86" t="s">
        <v>0</v>
      </c>
      <c r="D10" s="103" t="s">
        <v>1</v>
      </c>
      <c r="E10" s="96" t="s">
        <v>23</v>
      </c>
      <c r="F10" s="97"/>
      <c r="G10" s="97"/>
      <c r="H10" s="97"/>
      <c r="I10" s="97"/>
      <c r="J10" s="97"/>
      <c r="K10" s="97"/>
      <c r="L10" s="98"/>
    </row>
    <row r="11" spans="1:16" x14ac:dyDescent="0.3">
      <c r="A11" s="81"/>
      <c r="B11" s="84"/>
      <c r="C11" s="87"/>
      <c r="D11" s="104"/>
      <c r="E11" s="23" t="s">
        <v>6</v>
      </c>
      <c r="F11" s="23" t="s">
        <v>11</v>
      </c>
      <c r="G11" s="23" t="s">
        <v>10</v>
      </c>
      <c r="H11" s="23" t="s">
        <v>9</v>
      </c>
      <c r="I11" s="23" t="s">
        <v>7</v>
      </c>
      <c r="J11" s="23" t="s">
        <v>8</v>
      </c>
      <c r="K11" s="23" t="s">
        <v>48</v>
      </c>
      <c r="L11" s="21" t="s">
        <v>51</v>
      </c>
    </row>
    <row r="12" spans="1:16" ht="15" customHeight="1" x14ac:dyDescent="0.3">
      <c r="A12" s="82"/>
      <c r="B12" s="85"/>
      <c r="C12" s="88"/>
      <c r="D12" s="105"/>
      <c r="E12" s="40"/>
      <c r="F12" s="40"/>
      <c r="G12" s="40"/>
      <c r="H12" s="23"/>
      <c r="I12" s="23"/>
      <c r="J12" s="23"/>
      <c r="K12" s="23"/>
      <c r="L12" s="41"/>
    </row>
    <row r="13" spans="1:16" ht="16.2" thickBot="1" x14ac:dyDescent="0.35">
      <c r="A13" s="31">
        <v>1</v>
      </c>
      <c r="B13" s="24">
        <v>2</v>
      </c>
      <c r="C13" s="32">
        <v>3</v>
      </c>
      <c r="D13" s="33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32">
        <v>12</v>
      </c>
    </row>
    <row r="14" spans="1:16" s="14" customFormat="1" ht="42.75" customHeight="1" thickBot="1" x14ac:dyDescent="0.35">
      <c r="A14" s="90" t="s">
        <v>54</v>
      </c>
      <c r="B14" s="89" t="s">
        <v>15</v>
      </c>
      <c r="C14" s="29" t="s">
        <v>18</v>
      </c>
      <c r="D14" s="42">
        <f>E14+F14+G14+H14+I14+K14+J14+L14</f>
        <v>10845445.199999999</v>
      </c>
      <c r="E14" s="43">
        <f t="shared" ref="E14:H14" si="0">E20</f>
        <v>2343006</v>
      </c>
      <c r="F14" s="43">
        <f t="shared" si="0"/>
        <v>2161526</v>
      </c>
      <c r="G14" s="43">
        <f t="shared" si="0"/>
        <v>1325846.58</v>
      </c>
      <c r="H14" s="43">
        <f t="shared" si="0"/>
        <v>1325846.5799999998</v>
      </c>
      <c r="I14" s="43">
        <v>919650.76</v>
      </c>
      <c r="J14" s="43">
        <v>1058367.76</v>
      </c>
      <c r="K14" s="43">
        <v>855600.76</v>
      </c>
      <c r="L14" s="44">
        <v>855600.76</v>
      </c>
    </row>
    <row r="15" spans="1:16" s="14" customFormat="1" ht="39" customHeight="1" x14ac:dyDescent="0.3">
      <c r="A15" s="91"/>
      <c r="B15" s="78"/>
      <c r="C15" s="28" t="s">
        <v>2</v>
      </c>
      <c r="D15" s="45">
        <f>E15+F15+G15+H15+I15+K15+J15+L15</f>
        <v>8136445.1999999993</v>
      </c>
      <c r="E15" s="46">
        <f>E21</f>
        <v>633306</v>
      </c>
      <c r="F15" s="46">
        <f t="shared" ref="F15:H15" si="1">F21</f>
        <v>1162226</v>
      </c>
      <c r="G15" s="46">
        <f t="shared" si="1"/>
        <v>1325846.58</v>
      </c>
      <c r="H15" s="46">
        <f t="shared" si="1"/>
        <v>1325846.5799999998</v>
      </c>
      <c r="I15" s="43">
        <v>919650.76</v>
      </c>
      <c r="J15" s="46">
        <v>1058367.76</v>
      </c>
      <c r="K15" s="46">
        <v>855600.76</v>
      </c>
      <c r="L15" s="46">
        <v>855600.76</v>
      </c>
    </row>
    <row r="16" spans="1:16" s="14" customFormat="1" ht="69.75" customHeight="1" x14ac:dyDescent="0.3">
      <c r="A16" s="91"/>
      <c r="B16" s="78"/>
      <c r="C16" s="28" t="s">
        <v>16</v>
      </c>
      <c r="D16" s="45">
        <f>E16+F16+G16+H16+I16+K16+L16+J16</f>
        <v>1776000</v>
      </c>
      <c r="E16" s="46">
        <f t="shared" ref="E16:K16" si="2">E22</f>
        <v>1243200</v>
      </c>
      <c r="F16" s="46">
        <f t="shared" si="2"/>
        <v>532800</v>
      </c>
      <c r="G16" s="46">
        <f t="shared" si="2"/>
        <v>0</v>
      </c>
      <c r="H16" s="46">
        <f t="shared" si="2"/>
        <v>0</v>
      </c>
      <c r="I16" s="46">
        <f t="shared" si="2"/>
        <v>0</v>
      </c>
      <c r="J16" s="46">
        <f t="shared" ref="J16" si="3">J22</f>
        <v>0</v>
      </c>
      <c r="K16" s="46">
        <f t="shared" si="2"/>
        <v>0</v>
      </c>
      <c r="L16" s="47">
        <v>0</v>
      </c>
    </row>
    <row r="17" spans="1:12" s="14" customFormat="1" ht="53.25" customHeight="1" x14ac:dyDescent="0.3">
      <c r="A17" s="91"/>
      <c r="B17" s="78"/>
      <c r="C17" s="28" t="s">
        <v>17</v>
      </c>
      <c r="D17" s="48">
        <f>E17+F17+G17+H17+I17+K17+L17+J17</f>
        <v>933000</v>
      </c>
      <c r="E17" s="49">
        <f t="shared" ref="E17:K17" si="4">E23</f>
        <v>466500</v>
      </c>
      <c r="F17" s="49">
        <f t="shared" si="4"/>
        <v>466500</v>
      </c>
      <c r="G17" s="49">
        <f t="shared" si="4"/>
        <v>0</v>
      </c>
      <c r="H17" s="49">
        <f t="shared" si="4"/>
        <v>0</v>
      </c>
      <c r="I17" s="49">
        <f t="shared" si="4"/>
        <v>0</v>
      </c>
      <c r="J17" s="46">
        <f t="shared" ref="J17" si="5">J23</f>
        <v>0</v>
      </c>
      <c r="K17" s="46">
        <f t="shared" si="4"/>
        <v>0</v>
      </c>
      <c r="L17" s="47">
        <v>0</v>
      </c>
    </row>
    <row r="18" spans="1:12" s="14" customFormat="1" ht="53.25" customHeight="1" x14ac:dyDescent="0.3">
      <c r="A18" s="91"/>
      <c r="B18" s="78"/>
      <c r="C18" s="28" t="s">
        <v>27</v>
      </c>
      <c r="D18" s="45">
        <f>E18+F18+G18+H18+I18+K18+L18+J18</f>
        <v>0</v>
      </c>
      <c r="E18" s="46">
        <f t="shared" ref="E18:K19" si="6">E24</f>
        <v>0</v>
      </c>
      <c r="F18" s="46">
        <f t="shared" si="6"/>
        <v>0</v>
      </c>
      <c r="G18" s="46">
        <f t="shared" si="6"/>
        <v>0</v>
      </c>
      <c r="H18" s="46">
        <f t="shared" si="6"/>
        <v>0</v>
      </c>
      <c r="I18" s="46">
        <f t="shared" si="6"/>
        <v>0</v>
      </c>
      <c r="J18" s="46">
        <f t="shared" ref="J18" si="7">J24</f>
        <v>0</v>
      </c>
      <c r="K18" s="46">
        <f t="shared" si="6"/>
        <v>0</v>
      </c>
      <c r="L18" s="50">
        <v>0</v>
      </c>
    </row>
    <row r="19" spans="1:12" s="14" customFormat="1" ht="53.25" customHeight="1" thickBot="1" x14ac:dyDescent="0.35">
      <c r="A19" s="92"/>
      <c r="B19" s="78"/>
      <c r="C19" s="28" t="s">
        <v>26</v>
      </c>
      <c r="D19" s="45">
        <f>E19+F19+G19+H19+I19+K19+L19+J19</f>
        <v>0</v>
      </c>
      <c r="E19" s="46">
        <f t="shared" si="6"/>
        <v>0</v>
      </c>
      <c r="F19" s="46">
        <f t="shared" si="6"/>
        <v>0</v>
      </c>
      <c r="G19" s="46">
        <f t="shared" si="6"/>
        <v>0</v>
      </c>
      <c r="H19" s="46">
        <f t="shared" si="6"/>
        <v>0</v>
      </c>
      <c r="I19" s="46">
        <f t="shared" si="6"/>
        <v>0</v>
      </c>
      <c r="J19" s="46">
        <f t="shared" ref="J19" si="8">J25</f>
        <v>0</v>
      </c>
      <c r="K19" s="46">
        <f t="shared" si="6"/>
        <v>0</v>
      </c>
      <c r="L19" s="50">
        <v>0</v>
      </c>
    </row>
    <row r="20" spans="1:12" s="14" customFormat="1" ht="43.5" customHeight="1" x14ac:dyDescent="0.3">
      <c r="A20" s="93" t="s">
        <v>55</v>
      </c>
      <c r="B20" s="78" t="s">
        <v>19</v>
      </c>
      <c r="C20" s="28" t="s">
        <v>18</v>
      </c>
      <c r="D20" s="51">
        <f t="shared" ref="D20:D27" si="9">E20+F20+G20+H20+I20+K20+J20+L20</f>
        <v>10845445.199999999</v>
      </c>
      <c r="E20" s="52">
        <f>E21+E22+E23</f>
        <v>2343006</v>
      </c>
      <c r="F20" s="52">
        <f>F21+F22+F23</f>
        <v>2161526</v>
      </c>
      <c r="G20" s="52">
        <f t="shared" ref="G20" si="10">G21+G22+G23</f>
        <v>1325846.58</v>
      </c>
      <c r="H20" s="52">
        <f t="shared" ref="H20" si="11">H21+H22+H23</f>
        <v>1325846.5799999998</v>
      </c>
      <c r="I20" s="43">
        <v>919650.76</v>
      </c>
      <c r="J20" s="46">
        <v>1058367.76</v>
      </c>
      <c r="K20" s="46">
        <v>855600.76</v>
      </c>
      <c r="L20" s="53">
        <v>855600.76</v>
      </c>
    </row>
    <row r="21" spans="1:12" s="14" customFormat="1" ht="31.5" customHeight="1" x14ac:dyDescent="0.3">
      <c r="A21" s="94"/>
      <c r="B21" s="78"/>
      <c r="C21" s="28" t="s">
        <v>2</v>
      </c>
      <c r="D21" s="45">
        <f t="shared" si="9"/>
        <v>8136445.1999999993</v>
      </c>
      <c r="E21" s="46">
        <f>E26+E38+E44+E50</f>
        <v>633306</v>
      </c>
      <c r="F21" s="46">
        <f>F26+F38+F44+F50</f>
        <v>1162226</v>
      </c>
      <c r="G21" s="46">
        <f t="shared" ref="G21:H21" si="12">G26+G38+G44</f>
        <v>1325846.58</v>
      </c>
      <c r="H21" s="46">
        <f t="shared" si="12"/>
        <v>1325846.5799999998</v>
      </c>
      <c r="I21" s="46">
        <f>I20</f>
        <v>919650.76</v>
      </c>
      <c r="J21" s="46">
        <v>1058367.76</v>
      </c>
      <c r="K21" s="46">
        <v>855600.76</v>
      </c>
      <c r="L21" s="50">
        <v>855600.76</v>
      </c>
    </row>
    <row r="22" spans="1:12" s="14" customFormat="1" ht="69" customHeight="1" x14ac:dyDescent="0.3">
      <c r="A22" s="94"/>
      <c r="B22" s="78"/>
      <c r="C22" s="28" t="s">
        <v>16</v>
      </c>
      <c r="D22" s="45">
        <f t="shared" si="9"/>
        <v>1776000</v>
      </c>
      <c r="E22" s="46">
        <f>E45</f>
        <v>1243200</v>
      </c>
      <c r="F22" s="46">
        <f t="shared" ref="F22:K22" si="13">F45</f>
        <v>532800</v>
      </c>
      <c r="G22" s="46">
        <f t="shared" si="13"/>
        <v>0</v>
      </c>
      <c r="H22" s="46">
        <f t="shared" si="13"/>
        <v>0</v>
      </c>
      <c r="I22" s="46">
        <f t="shared" si="13"/>
        <v>0</v>
      </c>
      <c r="J22" s="46">
        <f t="shared" ref="J22" si="14">J45</f>
        <v>0</v>
      </c>
      <c r="K22" s="46">
        <f t="shared" si="13"/>
        <v>0</v>
      </c>
      <c r="L22" s="50">
        <v>0</v>
      </c>
    </row>
    <row r="23" spans="1:12" s="14" customFormat="1" ht="52.5" customHeight="1" x14ac:dyDescent="0.3">
      <c r="A23" s="94"/>
      <c r="B23" s="78"/>
      <c r="C23" s="28" t="s">
        <v>17</v>
      </c>
      <c r="D23" s="45">
        <f t="shared" si="9"/>
        <v>933000</v>
      </c>
      <c r="E23" s="46">
        <f>E46</f>
        <v>466500</v>
      </c>
      <c r="F23" s="46">
        <f t="shared" ref="F23:K23" si="15">F46</f>
        <v>466500</v>
      </c>
      <c r="G23" s="46">
        <f t="shared" si="15"/>
        <v>0</v>
      </c>
      <c r="H23" s="46">
        <f t="shared" si="15"/>
        <v>0</v>
      </c>
      <c r="I23" s="46">
        <f t="shared" si="15"/>
        <v>0</v>
      </c>
      <c r="J23" s="46">
        <f t="shared" ref="J23" si="16">J46</f>
        <v>0</v>
      </c>
      <c r="K23" s="46">
        <f t="shared" si="15"/>
        <v>0</v>
      </c>
      <c r="L23" s="50">
        <v>0</v>
      </c>
    </row>
    <row r="24" spans="1:12" s="14" customFormat="1" ht="52.5" customHeight="1" x14ac:dyDescent="0.3">
      <c r="A24" s="94"/>
      <c r="B24" s="78"/>
      <c r="C24" s="22" t="s">
        <v>27</v>
      </c>
      <c r="D24" s="51">
        <f t="shared" si="9"/>
        <v>0</v>
      </c>
      <c r="E24" s="52">
        <f t="shared" ref="E24:K24" si="17">E49</f>
        <v>0</v>
      </c>
      <c r="F24" s="52">
        <f t="shared" si="17"/>
        <v>0</v>
      </c>
      <c r="G24" s="52">
        <f t="shared" si="17"/>
        <v>0</v>
      </c>
      <c r="H24" s="52">
        <f t="shared" si="17"/>
        <v>0</v>
      </c>
      <c r="I24" s="52">
        <f t="shared" si="17"/>
        <v>0</v>
      </c>
      <c r="J24" s="46">
        <f t="shared" ref="J24" si="18">J49</f>
        <v>0</v>
      </c>
      <c r="K24" s="46">
        <f t="shared" si="17"/>
        <v>0</v>
      </c>
      <c r="L24" s="53">
        <v>0</v>
      </c>
    </row>
    <row r="25" spans="1:12" s="14" customFormat="1" ht="52.5" customHeight="1" x14ac:dyDescent="0.3">
      <c r="A25" s="95"/>
      <c r="B25" s="78"/>
      <c r="C25" s="22" t="s">
        <v>26</v>
      </c>
      <c r="D25" s="51">
        <f t="shared" si="9"/>
        <v>0</v>
      </c>
      <c r="E25" s="52">
        <f t="shared" ref="E25:K25" si="19">E48</f>
        <v>0</v>
      </c>
      <c r="F25" s="52">
        <f t="shared" si="19"/>
        <v>0</v>
      </c>
      <c r="G25" s="52">
        <f t="shared" si="19"/>
        <v>0</v>
      </c>
      <c r="H25" s="52">
        <f t="shared" si="19"/>
        <v>0</v>
      </c>
      <c r="I25" s="52">
        <f t="shared" si="19"/>
        <v>0</v>
      </c>
      <c r="J25" s="46">
        <f t="shared" ref="J25" si="20">J48</f>
        <v>0</v>
      </c>
      <c r="K25" s="46">
        <f t="shared" si="19"/>
        <v>0</v>
      </c>
      <c r="L25" s="53">
        <v>0</v>
      </c>
    </row>
    <row r="26" spans="1:12" ht="85.5" customHeight="1" x14ac:dyDescent="0.3">
      <c r="A26" s="34" t="s">
        <v>29</v>
      </c>
      <c r="B26" s="22" t="s">
        <v>15</v>
      </c>
      <c r="C26" s="22" t="s">
        <v>2</v>
      </c>
      <c r="D26" s="54">
        <f t="shared" si="9"/>
        <v>6904911.9100000001</v>
      </c>
      <c r="E26" s="52">
        <f>E27+E28+E29+E30+E31+E32+E33+E34+E35+E36</f>
        <v>531356.72</v>
      </c>
      <c r="F26" s="52">
        <f>F27+F28+F29+F30+F31+F32+F33+F34+F35+F36+F37</f>
        <v>675280</v>
      </c>
      <c r="G26" s="52">
        <f>G27+G28+G29+G30+G31+G32+G33+G34+G35+G36+G37</f>
        <v>1116026.26</v>
      </c>
      <c r="H26" s="52">
        <f>H27+H28+H29+H30+H31+H32+H33+H34+H35+H36+H37</f>
        <v>1159218.6199999999</v>
      </c>
      <c r="I26" s="52">
        <v>857085.77</v>
      </c>
      <c r="J26" s="46">
        <v>998812.4</v>
      </c>
      <c r="K26" s="46">
        <v>783566.07</v>
      </c>
      <c r="L26" s="46">
        <v>783566.07</v>
      </c>
    </row>
    <row r="27" spans="1:12" ht="98.25" customHeight="1" x14ac:dyDescent="0.3">
      <c r="A27" s="35" t="s">
        <v>30</v>
      </c>
      <c r="B27" s="4" t="s">
        <v>12</v>
      </c>
      <c r="C27" s="4" t="s">
        <v>2</v>
      </c>
      <c r="D27" s="55">
        <f t="shared" si="9"/>
        <v>20000</v>
      </c>
      <c r="E27" s="56">
        <v>0</v>
      </c>
      <c r="F27" s="56">
        <v>0</v>
      </c>
      <c r="G27" s="56">
        <v>20000</v>
      </c>
      <c r="H27" s="56">
        <v>0</v>
      </c>
      <c r="I27" s="56">
        <v>0</v>
      </c>
      <c r="J27" s="56">
        <v>0</v>
      </c>
      <c r="K27" s="56">
        <v>0</v>
      </c>
      <c r="L27" s="57">
        <v>0</v>
      </c>
    </row>
    <row r="28" spans="1:12" ht="72.75" customHeight="1" x14ac:dyDescent="0.3">
      <c r="A28" s="35" t="s">
        <v>31</v>
      </c>
      <c r="B28" s="4" t="s">
        <v>3</v>
      </c>
      <c r="C28" s="4" t="s">
        <v>2</v>
      </c>
      <c r="D28" s="55">
        <f>E28+F28+G28+H28+I28+J28+K28+L28</f>
        <v>96229.3</v>
      </c>
      <c r="E28" s="56">
        <v>0</v>
      </c>
      <c r="F28" s="56">
        <v>0</v>
      </c>
      <c r="G28" s="56">
        <v>48115</v>
      </c>
      <c r="H28" s="56">
        <v>48114.3</v>
      </c>
      <c r="I28" s="56">
        <v>0</v>
      </c>
      <c r="J28" s="56">
        <v>0</v>
      </c>
      <c r="K28" s="56">
        <v>0</v>
      </c>
      <c r="L28" s="57">
        <v>0</v>
      </c>
    </row>
    <row r="29" spans="1:12" ht="69" customHeight="1" x14ac:dyDescent="0.3">
      <c r="A29" s="35" t="s">
        <v>32</v>
      </c>
      <c r="B29" s="4" t="s">
        <v>3</v>
      </c>
      <c r="C29" s="4" t="s">
        <v>2</v>
      </c>
      <c r="D29" s="55">
        <f t="shared" ref="D29:D34" si="21">E29+F29+G29+H29+I29+K29+J29+L29</f>
        <v>3836.25</v>
      </c>
      <c r="E29" s="56">
        <v>0</v>
      </c>
      <c r="F29" s="56">
        <v>0</v>
      </c>
      <c r="G29" s="56">
        <v>0</v>
      </c>
      <c r="H29" s="56">
        <v>3836.25</v>
      </c>
      <c r="I29" s="56">
        <v>0</v>
      </c>
      <c r="J29" s="56">
        <v>0</v>
      </c>
      <c r="K29" s="56">
        <v>0</v>
      </c>
      <c r="L29" s="57">
        <v>0</v>
      </c>
    </row>
    <row r="30" spans="1:12" ht="102" customHeight="1" x14ac:dyDescent="0.3">
      <c r="A30" s="35" t="s">
        <v>33</v>
      </c>
      <c r="B30" s="4" t="s">
        <v>14</v>
      </c>
      <c r="C30" s="4" t="s">
        <v>2</v>
      </c>
      <c r="D30" s="58">
        <f t="shared" si="21"/>
        <v>188951.5</v>
      </c>
      <c r="E30" s="59">
        <v>0</v>
      </c>
      <c r="F30" s="59">
        <v>0</v>
      </c>
      <c r="G30" s="59">
        <v>0</v>
      </c>
      <c r="H30" s="59">
        <v>188951.5</v>
      </c>
      <c r="I30" s="59">
        <v>0</v>
      </c>
      <c r="J30" s="59">
        <v>0</v>
      </c>
      <c r="K30" s="59">
        <v>0</v>
      </c>
      <c r="L30" s="59">
        <v>0</v>
      </c>
    </row>
    <row r="31" spans="1:12" ht="102" customHeight="1" x14ac:dyDescent="0.3">
      <c r="A31" s="35" t="s">
        <v>43</v>
      </c>
      <c r="B31" s="4" t="s">
        <v>59</v>
      </c>
      <c r="C31" s="4" t="s">
        <v>2</v>
      </c>
      <c r="D31" s="58">
        <f t="shared" si="21"/>
        <v>994886.52</v>
      </c>
      <c r="E31" s="59">
        <v>327006.52</v>
      </c>
      <c r="F31" s="59">
        <v>0</v>
      </c>
      <c r="G31" s="59">
        <v>265820</v>
      </c>
      <c r="H31" s="59">
        <v>237000</v>
      </c>
      <c r="I31" s="59">
        <v>100060</v>
      </c>
      <c r="J31" s="59">
        <v>65000</v>
      </c>
      <c r="K31" s="59">
        <v>0</v>
      </c>
      <c r="L31" s="59">
        <v>0</v>
      </c>
    </row>
    <row r="32" spans="1:12" ht="119.25" customHeight="1" x14ac:dyDescent="0.3">
      <c r="A32" s="35" t="s">
        <v>44</v>
      </c>
      <c r="B32" s="36" t="s">
        <v>56</v>
      </c>
      <c r="C32" s="4" t="s">
        <v>2</v>
      </c>
      <c r="D32" s="55">
        <f t="shared" si="21"/>
        <v>344770</v>
      </c>
      <c r="E32" s="56">
        <v>0</v>
      </c>
      <c r="F32" s="56">
        <v>232150</v>
      </c>
      <c r="G32" s="56">
        <v>42500</v>
      </c>
      <c r="H32" s="56">
        <v>0</v>
      </c>
      <c r="I32" s="56">
        <v>0</v>
      </c>
      <c r="J32" s="56">
        <v>0</v>
      </c>
      <c r="K32" s="56">
        <v>35060</v>
      </c>
      <c r="L32" s="56">
        <v>35060</v>
      </c>
    </row>
    <row r="33" spans="1:13" ht="58.5" customHeight="1" x14ac:dyDescent="0.3">
      <c r="A33" s="35" t="s">
        <v>47</v>
      </c>
      <c r="B33" s="36" t="s">
        <v>60</v>
      </c>
      <c r="C33" s="4" t="s">
        <v>2</v>
      </c>
      <c r="D33" s="55">
        <f t="shared" si="21"/>
        <v>63970</v>
      </c>
      <c r="E33" s="56">
        <v>7500</v>
      </c>
      <c r="F33" s="56">
        <v>0</v>
      </c>
      <c r="G33" s="56">
        <v>8350</v>
      </c>
      <c r="H33" s="56">
        <v>13060</v>
      </c>
      <c r="I33" s="56">
        <v>0</v>
      </c>
      <c r="J33" s="56">
        <v>35060</v>
      </c>
      <c r="K33" s="56">
        <v>0</v>
      </c>
      <c r="L33" s="57">
        <v>0</v>
      </c>
    </row>
    <row r="34" spans="1:13" ht="69" customHeight="1" x14ac:dyDescent="0.3">
      <c r="A34" s="35" t="s">
        <v>34</v>
      </c>
      <c r="B34" s="36" t="s">
        <v>57</v>
      </c>
      <c r="C34" s="4" t="s">
        <v>2</v>
      </c>
      <c r="D34" s="58">
        <f t="shared" si="21"/>
        <v>137500</v>
      </c>
      <c r="E34" s="59">
        <v>0</v>
      </c>
      <c r="F34" s="59">
        <v>0</v>
      </c>
      <c r="G34" s="59">
        <v>7500</v>
      </c>
      <c r="H34" s="59">
        <v>0</v>
      </c>
      <c r="I34" s="59">
        <v>0</v>
      </c>
      <c r="J34" s="59">
        <v>0</v>
      </c>
      <c r="K34" s="59">
        <v>65000</v>
      </c>
      <c r="L34" s="59">
        <v>65000</v>
      </c>
      <c r="M34" s="25"/>
    </row>
    <row r="35" spans="1:13" ht="135" customHeight="1" x14ac:dyDescent="0.3">
      <c r="A35" s="37" t="s">
        <v>35</v>
      </c>
      <c r="B35" s="38" t="s">
        <v>15</v>
      </c>
      <c r="C35" s="4" t="s">
        <v>2</v>
      </c>
      <c r="D35" s="58">
        <f>E35+F35+G35+H35+I35+J35+K35+L35</f>
        <v>4775523.3599999994</v>
      </c>
      <c r="E35" s="59">
        <v>190806</v>
      </c>
      <c r="F35" s="59">
        <v>403754.22</v>
      </c>
      <c r="G35" s="59">
        <v>489916.26</v>
      </c>
      <c r="H35" s="59">
        <v>668256.56999999995</v>
      </c>
      <c r="I35" s="59">
        <v>757025.77</v>
      </c>
      <c r="J35" s="59">
        <v>898752.4</v>
      </c>
      <c r="K35" s="59">
        <v>683506.07</v>
      </c>
      <c r="L35" s="59">
        <v>683506.07</v>
      </c>
      <c r="M35" s="25"/>
    </row>
    <row r="36" spans="1:13" ht="155.25" customHeight="1" x14ac:dyDescent="0.3">
      <c r="A36" s="37" t="s">
        <v>36</v>
      </c>
      <c r="B36" s="38" t="s">
        <v>15</v>
      </c>
      <c r="C36" s="4" t="s">
        <v>2</v>
      </c>
      <c r="D36" s="58">
        <f>E36+F36+G36+H36+I36+K36+L36</f>
        <v>6044.2</v>
      </c>
      <c r="E36" s="59">
        <v>6044.2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60">
        <v>0</v>
      </c>
      <c r="M36" s="25"/>
    </row>
    <row r="37" spans="1:13" ht="112.5" customHeight="1" x14ac:dyDescent="0.3">
      <c r="A37" s="37" t="s">
        <v>45</v>
      </c>
      <c r="B37" s="38" t="s">
        <v>15</v>
      </c>
      <c r="C37" s="4" t="s">
        <v>2</v>
      </c>
      <c r="D37" s="58">
        <f>E37+F37+G37+H37+I37+K37+J37+L37</f>
        <v>273200.78000000003</v>
      </c>
      <c r="E37" s="59">
        <v>0</v>
      </c>
      <c r="F37" s="59">
        <v>39375.78</v>
      </c>
      <c r="G37" s="59">
        <v>233825</v>
      </c>
      <c r="H37" s="59">
        <v>0</v>
      </c>
      <c r="I37" s="59">
        <v>0</v>
      </c>
      <c r="J37" s="59">
        <v>0</v>
      </c>
      <c r="K37" s="59">
        <v>0</v>
      </c>
      <c r="L37" s="60">
        <v>0</v>
      </c>
    </row>
    <row r="38" spans="1:13" ht="55.5" customHeight="1" x14ac:dyDescent="0.3">
      <c r="A38" s="34" t="s">
        <v>37</v>
      </c>
      <c r="B38" s="22" t="s">
        <v>15</v>
      </c>
      <c r="C38" s="22" t="s">
        <v>2</v>
      </c>
      <c r="D38" s="61">
        <f>E38+F38+G38+H38+I38+K38+J38+L38</f>
        <v>831533.29</v>
      </c>
      <c r="E38" s="46">
        <f t="shared" ref="E38:G38" si="22">E39+E40+E41+E42</f>
        <v>101949.28</v>
      </c>
      <c r="F38" s="46">
        <f t="shared" si="22"/>
        <v>86946</v>
      </c>
      <c r="G38" s="46">
        <f t="shared" si="22"/>
        <v>209820.32</v>
      </c>
      <c r="H38" s="46">
        <f>SUM(H39,H40,H41,H42)</f>
        <v>166627.96</v>
      </c>
      <c r="I38" s="46">
        <v>62564.99</v>
      </c>
      <c r="J38" s="46">
        <v>59555.360000000001</v>
      </c>
      <c r="K38" s="46">
        <f t="shared" ref="K38:L38" si="23">K39+K40+K41+K42</f>
        <v>72034.69</v>
      </c>
      <c r="L38" s="46">
        <f t="shared" si="23"/>
        <v>72034.69</v>
      </c>
    </row>
    <row r="39" spans="1:13" ht="105" customHeight="1" x14ac:dyDescent="0.3">
      <c r="A39" s="35" t="s">
        <v>46</v>
      </c>
      <c r="B39" s="4" t="s">
        <v>4</v>
      </c>
      <c r="C39" s="4" t="s">
        <v>2</v>
      </c>
      <c r="D39" s="58">
        <f>E39+F39+G39+H39+I39+J39+K39+L39</f>
        <v>18406.16</v>
      </c>
      <c r="E39" s="59">
        <v>200</v>
      </c>
      <c r="F39" s="59">
        <v>1000</v>
      </c>
      <c r="G39" s="59">
        <v>12061.56</v>
      </c>
      <c r="H39" s="59">
        <v>1000</v>
      </c>
      <c r="I39" s="59">
        <v>1000</v>
      </c>
      <c r="J39" s="59">
        <v>1000.6</v>
      </c>
      <c r="K39" s="59">
        <v>1072</v>
      </c>
      <c r="L39" s="59">
        <v>1072</v>
      </c>
    </row>
    <row r="40" spans="1:13" ht="81.75" customHeight="1" x14ac:dyDescent="0.3">
      <c r="A40" s="35" t="s">
        <v>38</v>
      </c>
      <c r="B40" s="4" t="s">
        <v>13</v>
      </c>
      <c r="C40" s="4" t="s">
        <v>2</v>
      </c>
      <c r="D40" s="58">
        <f t="shared" ref="D40:D48" si="24">E40+F40+G40+H40+I40+K40+J40+L40</f>
        <v>71250</v>
      </c>
      <c r="E40" s="59">
        <v>0</v>
      </c>
      <c r="F40" s="59">
        <v>0</v>
      </c>
      <c r="G40" s="59">
        <v>0</v>
      </c>
      <c r="H40" s="59">
        <v>71250</v>
      </c>
      <c r="I40" s="59">
        <v>0</v>
      </c>
      <c r="J40" s="59">
        <v>0</v>
      </c>
      <c r="K40" s="59">
        <v>0</v>
      </c>
      <c r="L40" s="60">
        <v>0</v>
      </c>
    </row>
    <row r="41" spans="1:13" ht="96.75" customHeight="1" x14ac:dyDescent="0.3">
      <c r="A41" s="13" t="s">
        <v>39</v>
      </c>
      <c r="B41" s="4" t="s">
        <v>5</v>
      </c>
      <c r="C41" s="4" t="s">
        <v>2</v>
      </c>
      <c r="D41" s="62">
        <f t="shared" si="24"/>
        <v>320078.71999999997</v>
      </c>
      <c r="E41" s="63">
        <v>62898</v>
      </c>
      <c r="F41" s="63">
        <v>47095</v>
      </c>
      <c r="G41" s="63">
        <v>119307.76</v>
      </c>
      <c r="H41" s="59">
        <v>30777.96</v>
      </c>
      <c r="I41" s="59">
        <v>15000</v>
      </c>
      <c r="J41" s="59">
        <v>15000</v>
      </c>
      <c r="K41" s="59">
        <v>15000</v>
      </c>
      <c r="L41" s="60">
        <v>15000</v>
      </c>
    </row>
    <row r="42" spans="1:13" ht="156" customHeight="1" x14ac:dyDescent="0.3">
      <c r="A42" s="39" t="s">
        <v>40</v>
      </c>
      <c r="B42" s="4" t="s">
        <v>4</v>
      </c>
      <c r="C42" s="4" t="s">
        <v>2</v>
      </c>
      <c r="D42" s="64">
        <f t="shared" si="24"/>
        <v>421798.41000000003</v>
      </c>
      <c r="E42" s="65">
        <v>38851.279999999999</v>
      </c>
      <c r="F42" s="65">
        <v>38851</v>
      </c>
      <c r="G42" s="65">
        <v>78451</v>
      </c>
      <c r="H42" s="66">
        <v>63600</v>
      </c>
      <c r="I42" s="66">
        <v>46564.99</v>
      </c>
      <c r="J42" s="59">
        <v>43554.76</v>
      </c>
      <c r="K42" s="59">
        <v>55962.69</v>
      </c>
      <c r="L42" s="59">
        <v>55962.69</v>
      </c>
    </row>
    <row r="43" spans="1:13" s="14" customFormat="1" ht="49.5" customHeight="1" x14ac:dyDescent="0.3">
      <c r="A43" s="76" t="s">
        <v>41</v>
      </c>
      <c r="B43" s="78" t="s">
        <v>28</v>
      </c>
      <c r="C43" s="22" t="s">
        <v>18</v>
      </c>
      <c r="D43" s="45">
        <f t="shared" si="24"/>
        <v>2809000</v>
      </c>
      <c r="E43" s="67">
        <f t="shared" ref="E43" si="25">E44+E45+E46</f>
        <v>1709700</v>
      </c>
      <c r="F43" s="67">
        <f t="shared" ref="F43" si="26">F44+F45+F46</f>
        <v>1099300</v>
      </c>
      <c r="G43" s="67">
        <f t="shared" ref="G43" si="27">G44+G45+G46</f>
        <v>0</v>
      </c>
      <c r="H43" s="67">
        <f t="shared" ref="H43" si="28">H44+H45+H46</f>
        <v>0</v>
      </c>
      <c r="I43" s="67">
        <f t="shared" ref="I43" si="29">I44+I45+I46</f>
        <v>0</v>
      </c>
      <c r="J43" s="67">
        <f t="shared" ref="J43:K43" si="30">J44+J45+J46</f>
        <v>0</v>
      </c>
      <c r="K43" s="67">
        <f t="shared" si="30"/>
        <v>0</v>
      </c>
      <c r="L43" s="68">
        <v>0</v>
      </c>
    </row>
    <row r="44" spans="1:13" s="14" customFormat="1" ht="41.25" customHeight="1" x14ac:dyDescent="0.3">
      <c r="A44" s="76"/>
      <c r="B44" s="78"/>
      <c r="C44" s="22" t="s">
        <v>2</v>
      </c>
      <c r="D44" s="45">
        <f t="shared" si="24"/>
        <v>100000</v>
      </c>
      <c r="E44" s="67">
        <v>0</v>
      </c>
      <c r="F44" s="67">
        <v>100000</v>
      </c>
      <c r="G44" s="67">
        <v>0</v>
      </c>
      <c r="H44" s="67">
        <v>0</v>
      </c>
      <c r="I44" s="67">
        <v>0</v>
      </c>
      <c r="J44" s="67">
        <v>0</v>
      </c>
      <c r="K44" s="67">
        <v>0</v>
      </c>
      <c r="L44" s="68">
        <v>0</v>
      </c>
    </row>
    <row r="45" spans="1:13" s="14" customFormat="1" ht="107.25" customHeight="1" x14ac:dyDescent="0.3">
      <c r="A45" s="76"/>
      <c r="B45" s="78"/>
      <c r="C45" s="22" t="s">
        <v>16</v>
      </c>
      <c r="D45" s="45">
        <f t="shared" si="24"/>
        <v>1776000</v>
      </c>
      <c r="E45" s="67">
        <v>1243200</v>
      </c>
      <c r="F45" s="67">
        <v>532800</v>
      </c>
      <c r="G45" s="67">
        <v>0</v>
      </c>
      <c r="H45" s="67">
        <v>0</v>
      </c>
      <c r="I45" s="67">
        <v>0</v>
      </c>
      <c r="J45" s="67">
        <v>0</v>
      </c>
      <c r="K45" s="67">
        <v>0</v>
      </c>
      <c r="L45" s="68">
        <v>0</v>
      </c>
    </row>
    <row r="46" spans="1:13" s="14" customFormat="1" ht="68.25" customHeight="1" x14ac:dyDescent="0.3">
      <c r="A46" s="77"/>
      <c r="B46" s="78"/>
      <c r="C46" s="22" t="s">
        <v>17</v>
      </c>
      <c r="D46" s="48">
        <f t="shared" si="24"/>
        <v>933000</v>
      </c>
      <c r="E46" s="69">
        <v>466500</v>
      </c>
      <c r="F46" s="69">
        <v>466500</v>
      </c>
      <c r="G46" s="69">
        <v>0</v>
      </c>
      <c r="H46" s="69">
        <v>0</v>
      </c>
      <c r="I46" s="69">
        <v>0</v>
      </c>
      <c r="J46" s="67">
        <v>0</v>
      </c>
      <c r="K46" s="67">
        <v>0</v>
      </c>
      <c r="L46" s="70">
        <v>0</v>
      </c>
    </row>
    <row r="47" spans="1:13" s="14" customFormat="1" ht="68.25" customHeight="1" x14ac:dyDescent="0.3">
      <c r="A47" s="76" t="s">
        <v>42</v>
      </c>
      <c r="B47" s="78" t="s">
        <v>15</v>
      </c>
      <c r="C47" s="22" t="s">
        <v>18</v>
      </c>
      <c r="D47" s="45">
        <f t="shared" si="24"/>
        <v>300000</v>
      </c>
      <c r="E47" s="67">
        <v>0</v>
      </c>
      <c r="F47" s="67">
        <v>300000</v>
      </c>
      <c r="G47" s="67">
        <f t="shared" ref="G47:K47" si="31">G48+G49+G50</f>
        <v>0</v>
      </c>
      <c r="H47" s="67">
        <f t="shared" si="31"/>
        <v>0</v>
      </c>
      <c r="I47" s="67">
        <f t="shared" si="31"/>
        <v>0</v>
      </c>
      <c r="J47" s="67">
        <f t="shared" ref="J47" si="32">J48+J49+J50</f>
        <v>0</v>
      </c>
      <c r="K47" s="67">
        <f t="shared" si="31"/>
        <v>0</v>
      </c>
      <c r="L47" s="68">
        <v>0</v>
      </c>
    </row>
    <row r="48" spans="1:13" s="14" customFormat="1" ht="43.5" customHeight="1" x14ac:dyDescent="0.3">
      <c r="A48" s="76"/>
      <c r="B48" s="78"/>
      <c r="C48" s="22" t="s">
        <v>26</v>
      </c>
      <c r="D48" s="45">
        <f t="shared" si="24"/>
        <v>0</v>
      </c>
      <c r="E48" s="67">
        <v>0</v>
      </c>
      <c r="F48" s="67">
        <v>0</v>
      </c>
      <c r="G48" s="67">
        <v>0</v>
      </c>
      <c r="H48" s="67">
        <v>0</v>
      </c>
      <c r="I48" s="67">
        <v>0</v>
      </c>
      <c r="J48" s="67">
        <v>0</v>
      </c>
      <c r="K48" s="67">
        <v>0</v>
      </c>
      <c r="L48" s="68">
        <v>0</v>
      </c>
    </row>
    <row r="49" spans="1:12" s="14" customFormat="1" ht="40.5" customHeight="1" x14ac:dyDescent="0.3">
      <c r="A49" s="76"/>
      <c r="B49" s="78"/>
      <c r="C49" s="22" t="s">
        <v>27</v>
      </c>
      <c r="D49" s="45">
        <f>E49+F49+G49+H49+I49+K49</f>
        <v>0</v>
      </c>
      <c r="E49" s="67">
        <v>0</v>
      </c>
      <c r="F49" s="67">
        <v>0</v>
      </c>
      <c r="G49" s="67">
        <v>0</v>
      </c>
      <c r="H49" s="67">
        <v>0</v>
      </c>
      <c r="I49" s="67">
        <v>0</v>
      </c>
      <c r="J49" s="67">
        <v>0</v>
      </c>
      <c r="K49" s="67">
        <v>0</v>
      </c>
      <c r="L49" s="68">
        <v>0</v>
      </c>
    </row>
    <row r="50" spans="1:12" s="14" customFormat="1" ht="42.75" customHeight="1" thickBot="1" x14ac:dyDescent="0.35">
      <c r="A50" s="107"/>
      <c r="B50" s="108"/>
      <c r="C50" s="30" t="s">
        <v>2</v>
      </c>
      <c r="D50" s="71">
        <f>E50+F50+G50+H50+I50+K50+J50+L50</f>
        <v>300000</v>
      </c>
      <c r="E50" s="72">
        <v>0</v>
      </c>
      <c r="F50" s="72">
        <v>300000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0</v>
      </c>
    </row>
    <row r="51" spans="1:12" s="19" customFormat="1" ht="54" customHeight="1" x14ac:dyDescent="0.4">
      <c r="A51" s="106" t="s">
        <v>50</v>
      </c>
      <c r="B51" s="106"/>
      <c r="C51" s="106"/>
      <c r="D51" s="20"/>
      <c r="E51" s="20"/>
      <c r="F51" s="20"/>
      <c r="G51" s="20"/>
      <c r="H51" s="20"/>
      <c r="I51" s="20"/>
      <c r="J51" s="20"/>
      <c r="K51" s="109" t="s">
        <v>49</v>
      </c>
      <c r="L51" s="109"/>
    </row>
    <row r="52" spans="1:12" ht="55.5" customHeight="1" x14ac:dyDescent="0.3">
      <c r="A52" s="5"/>
      <c r="B52" s="6"/>
      <c r="C52" s="6"/>
      <c r="D52" s="5"/>
      <c r="E52" s="5"/>
      <c r="F52" s="101"/>
      <c r="G52" s="102"/>
    </row>
    <row r="53" spans="1:12" ht="62.25" customHeight="1" x14ac:dyDescent="0.3">
      <c r="A53" s="99"/>
      <c r="B53" s="99"/>
      <c r="C53" s="7"/>
      <c r="D53" s="15"/>
      <c r="E53" s="15"/>
      <c r="F53" s="100"/>
      <c r="G53" s="100"/>
      <c r="H53" s="100"/>
      <c r="I53" s="100"/>
      <c r="J53" s="100"/>
      <c r="K53" s="100"/>
    </row>
    <row r="54" spans="1:12" x14ac:dyDescent="0.3">
      <c r="A54" s="1"/>
      <c r="B54" s="8"/>
      <c r="C54" s="9"/>
      <c r="D54" s="10"/>
      <c r="E54" s="10"/>
      <c r="F54" s="10"/>
      <c r="G54" s="10"/>
    </row>
    <row r="55" spans="1:12" ht="18.75" customHeight="1" x14ac:dyDescent="0.3">
      <c r="A55" s="2"/>
      <c r="B55" s="8"/>
      <c r="C55" s="9"/>
      <c r="D55" s="10"/>
      <c r="E55" s="10"/>
      <c r="F55" s="101"/>
      <c r="G55" s="102"/>
    </row>
    <row r="56" spans="1:12" ht="18.75" customHeight="1" x14ac:dyDescent="0.3">
      <c r="A56" s="2"/>
      <c r="B56" s="11"/>
      <c r="C56" s="12"/>
      <c r="D56" s="2"/>
      <c r="E56" s="2"/>
    </row>
    <row r="57" spans="1:12" x14ac:dyDescent="0.3">
      <c r="B57" s="5"/>
      <c r="C57" s="12"/>
    </row>
    <row r="58" spans="1:12" x14ac:dyDescent="0.3">
      <c r="C58" s="5"/>
    </row>
    <row r="61" spans="1:12" ht="15" customHeight="1" x14ac:dyDescent="0.3"/>
  </sheetData>
  <mergeCells count="21">
    <mergeCell ref="A53:B53"/>
    <mergeCell ref="F53:K53"/>
    <mergeCell ref="F55:G55"/>
    <mergeCell ref="F52:G52"/>
    <mergeCell ref="D10:D12"/>
    <mergeCell ref="A51:C51"/>
    <mergeCell ref="A47:A50"/>
    <mergeCell ref="B47:B50"/>
    <mergeCell ref="K51:L51"/>
    <mergeCell ref="N5:P5"/>
    <mergeCell ref="A43:A46"/>
    <mergeCell ref="B43:B46"/>
    <mergeCell ref="A8:K8"/>
    <mergeCell ref="A10:A12"/>
    <mergeCell ref="B10:B12"/>
    <mergeCell ref="C10:C12"/>
    <mergeCell ref="B14:B19"/>
    <mergeCell ref="A14:A19"/>
    <mergeCell ref="B20:B25"/>
    <mergeCell ref="A20:A25"/>
    <mergeCell ref="E10:L10"/>
  </mergeCells>
  <pageMargins left="0.23622047244094491" right="0.23622047244094491" top="0.35433070866141736" bottom="0.35433070866141736" header="0.31496062992125984" footer="0.31496062992125984"/>
  <pageSetup paperSize="9" scale="51" fitToHeight="0" orientation="landscape" r:id="rId1"/>
  <rowBreaks count="1" manualBreakCount="1">
    <brk id="2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3</vt:lpstr>
      <vt:lpstr>'Приложение 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2024-09-30T10:00:10Z</dcterms:modified>
</cp:coreProperties>
</file>