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ИМЦ\!Сучкова Е.С\ПРОЕКТ программы 2020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Лист1!$15:$15</definedName>
    <definedName name="_xlnm.Print_Area" localSheetId="0">Лист1!$A$1:$H$287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87" i="1" l="1"/>
  <c r="F261" i="1" l="1"/>
  <c r="E261" i="1" l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F260" i="1"/>
  <c r="G260" i="1"/>
  <c r="E260" i="1"/>
  <c r="E246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F159" i="1"/>
  <c r="G159" i="1"/>
  <c r="E159" i="1"/>
  <c r="F158" i="1"/>
  <c r="G158" i="1"/>
  <c r="E158" i="1"/>
  <c r="G150" i="1"/>
  <c r="F150" i="1"/>
  <c r="E150" i="1"/>
  <c r="E275" i="1" l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F274" i="1"/>
  <c r="G274" i="1"/>
  <c r="E274" i="1"/>
  <c r="F268" i="1"/>
  <c r="E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F267" i="1"/>
  <c r="G267" i="1"/>
  <c r="E267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F253" i="1"/>
  <c r="G253" i="1"/>
  <c r="E253" i="1"/>
  <c r="E17" i="1"/>
  <c r="G285" i="1" l="1"/>
  <c r="F284" i="1"/>
  <c r="E283" i="1"/>
  <c r="F259" i="1"/>
  <c r="E286" i="1"/>
  <c r="G284" i="1"/>
  <c r="F283" i="1"/>
  <c r="E282" i="1"/>
  <c r="F286" i="1"/>
  <c r="E285" i="1"/>
  <c r="G283" i="1"/>
  <c r="F282" i="1"/>
  <c r="G286" i="1"/>
  <c r="F285" i="1"/>
  <c r="E284" i="1"/>
  <c r="G282" i="1"/>
  <c r="E252" i="1"/>
  <c r="F252" i="1"/>
  <c r="G281" i="1"/>
  <c r="E259" i="1"/>
  <c r="E281" i="1"/>
  <c r="F281" i="1"/>
  <c r="G259" i="1"/>
  <c r="G252" i="1"/>
  <c r="E194" i="1"/>
  <c r="E187" i="1"/>
  <c r="G280" i="1" l="1"/>
  <c r="F280" i="1"/>
  <c r="E280" i="1"/>
  <c r="E87" i="1"/>
  <c r="E31" i="1"/>
  <c r="E24" i="1"/>
  <c r="F17" i="1"/>
  <c r="G17" i="1"/>
  <c r="F143" i="1"/>
  <c r="G143" i="1"/>
  <c r="E143" i="1"/>
  <c r="F247" i="1" l="1"/>
  <c r="G247" i="1"/>
  <c r="F248" i="1"/>
  <c r="G248" i="1"/>
  <c r="F249" i="1"/>
  <c r="G249" i="1"/>
  <c r="F250" i="1"/>
  <c r="G250" i="1"/>
  <c r="F251" i="1"/>
  <c r="G251" i="1"/>
  <c r="E247" i="1"/>
  <c r="E248" i="1"/>
  <c r="E249" i="1"/>
  <c r="E250" i="1"/>
  <c r="E251" i="1"/>
  <c r="F225" i="1"/>
  <c r="G225" i="1"/>
  <c r="F226" i="1"/>
  <c r="G226" i="1"/>
  <c r="F227" i="1"/>
  <c r="G227" i="1"/>
  <c r="F228" i="1"/>
  <c r="G228" i="1"/>
  <c r="F229" i="1"/>
  <c r="G229" i="1"/>
  <c r="E225" i="1"/>
  <c r="E226" i="1"/>
  <c r="E227" i="1"/>
  <c r="E228" i="1"/>
  <c r="E229" i="1"/>
  <c r="E205" i="1"/>
  <c r="F205" i="1"/>
  <c r="G205" i="1"/>
  <c r="E206" i="1"/>
  <c r="F206" i="1"/>
  <c r="G206" i="1"/>
  <c r="E207" i="1"/>
  <c r="F207" i="1"/>
  <c r="G207" i="1"/>
  <c r="G176" i="1"/>
  <c r="G177" i="1"/>
  <c r="G178" i="1"/>
  <c r="F176" i="1"/>
  <c r="F177" i="1"/>
  <c r="F178" i="1"/>
  <c r="E176" i="1"/>
  <c r="E177" i="1"/>
  <c r="E178" i="1"/>
  <c r="F101" i="1"/>
  <c r="E245" i="1" l="1"/>
  <c r="E157" i="1"/>
  <c r="F129" i="1"/>
  <c r="G129" i="1"/>
  <c r="E129" i="1"/>
  <c r="G204" i="1"/>
  <c r="E203" i="1"/>
  <c r="F203" i="1"/>
  <c r="G203" i="1"/>
  <c r="E204" i="1"/>
  <c r="F204" i="1"/>
  <c r="E174" i="1"/>
  <c r="F174" i="1"/>
  <c r="G174" i="1"/>
  <c r="E175" i="1"/>
  <c r="F175" i="1"/>
  <c r="G175" i="1"/>
  <c r="F157" i="1" l="1"/>
  <c r="G157" i="1"/>
  <c r="F246" i="1"/>
  <c r="F245" i="1" s="1"/>
  <c r="G246" i="1"/>
  <c r="G245" i="1" s="1"/>
  <c r="F238" i="1"/>
  <c r="G238" i="1"/>
  <c r="E238" i="1"/>
  <c r="F231" i="1"/>
  <c r="G231" i="1"/>
  <c r="E231" i="1"/>
  <c r="F224" i="1"/>
  <c r="F223" i="1" s="1"/>
  <c r="G224" i="1"/>
  <c r="G223" i="1" s="1"/>
  <c r="E224" i="1"/>
  <c r="E223" i="1" s="1"/>
  <c r="F216" i="1"/>
  <c r="G216" i="1"/>
  <c r="E216" i="1"/>
  <c r="F209" i="1"/>
  <c r="G209" i="1"/>
  <c r="E209" i="1"/>
  <c r="F202" i="1"/>
  <c r="F201" i="1" s="1"/>
  <c r="G202" i="1"/>
  <c r="G201" i="1" s="1"/>
  <c r="E202" i="1"/>
  <c r="E201" i="1" s="1"/>
  <c r="F194" i="1"/>
  <c r="G194" i="1"/>
  <c r="G187" i="1"/>
  <c r="F180" i="1"/>
  <c r="G180" i="1"/>
  <c r="E180" i="1"/>
  <c r="F173" i="1"/>
  <c r="F172" i="1" s="1"/>
  <c r="G173" i="1"/>
  <c r="G172" i="1" s="1"/>
  <c r="E173" i="1"/>
  <c r="E172" i="1" s="1"/>
  <c r="F165" i="1"/>
  <c r="G165" i="1"/>
  <c r="E165" i="1"/>
  <c r="F136" i="1"/>
  <c r="G136" i="1"/>
  <c r="E136" i="1"/>
  <c r="F122" i="1"/>
  <c r="G122" i="1"/>
  <c r="E122" i="1"/>
  <c r="F115" i="1"/>
  <c r="G115" i="1"/>
  <c r="E115" i="1"/>
  <c r="F108" i="1"/>
  <c r="G108" i="1"/>
  <c r="E108" i="1"/>
  <c r="G101" i="1"/>
  <c r="E101" i="1"/>
  <c r="F94" i="1"/>
  <c r="G94" i="1"/>
  <c r="E94" i="1"/>
  <c r="F87" i="1"/>
  <c r="G87" i="1"/>
  <c r="F80" i="1"/>
  <c r="G80" i="1"/>
  <c r="E80" i="1"/>
  <c r="F73" i="1"/>
  <c r="G73" i="1"/>
  <c r="E73" i="1"/>
  <c r="F66" i="1"/>
  <c r="G66" i="1"/>
  <c r="E66" i="1"/>
  <c r="F59" i="1"/>
  <c r="G59" i="1"/>
  <c r="E59" i="1"/>
  <c r="F52" i="1"/>
  <c r="G52" i="1"/>
  <c r="E52" i="1"/>
  <c r="F45" i="1"/>
  <c r="G45" i="1"/>
  <c r="E45" i="1"/>
  <c r="F38" i="1"/>
  <c r="G38" i="1"/>
  <c r="E38" i="1"/>
  <c r="F31" i="1"/>
  <c r="G31" i="1"/>
  <c r="F24" i="1"/>
  <c r="G24" i="1"/>
  <c r="F266" i="1" l="1"/>
  <c r="G266" i="1"/>
  <c r="F273" i="1" l="1"/>
  <c r="G273" i="1"/>
  <c r="E273" i="1"/>
  <c r="E266" i="1" l="1"/>
</calcChain>
</file>

<file path=xl/sharedStrings.xml><?xml version="1.0" encoding="utf-8"?>
<sst xmlns="http://schemas.openxmlformats.org/spreadsheetml/2006/main" count="122" uniqueCount="80">
  <si>
    <t>№ п/п</t>
  </si>
  <si>
    <t>ВСЕГО:</t>
  </si>
  <si>
    <t>к постановлению администрации города</t>
  </si>
  <si>
    <t>Усолье-Сибирское</t>
  </si>
  <si>
    <t>от ____________________№ ______</t>
  </si>
  <si>
    <t>к муниципальной программе города Усолье-Сибирское</t>
  </si>
  <si>
    <t>на 2019-2024 годы</t>
  </si>
  <si>
    <t xml:space="preserve">Мэр города Усолье-Сибирское  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</si>
  <si>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</si>
  <si>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</si>
  <si>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«Развитие образования» на 2019-2024 годы</t>
  </si>
  <si>
    <t>Государственная программа Иркутской области «Развитие здравоохранения» на 2019-2024 годы</t>
  </si>
  <si>
    <t>Государственная программа Иркутской области «Социальная поддержка населения» на 2019-2024 годы</t>
  </si>
  <si>
    <t>«Приложение 4</t>
  </si>
  <si>
    <t>«Развитие образования»</t>
  </si>
  <si>
    <t xml:space="preserve">«Развитие образования» на 2019-2024 годы </t>
  </si>
  <si>
    <t xml:space="preserve">Мероприятие 1.1.2. «Обеспечение функционирования дошкольных образовательных учреждений, создание условий для осуществления воспитательно-образовательного процесса» подпрограммы 1 «Развитие дошкольного образования города Усолье-Сибирское» на 2019-2024 годы </t>
  </si>
  <si>
    <t>Основное мероприятие 1.5. «Выборочный капитальный ремонт здания МБДОУ «Детский сад № 6» по адресу: Иркутская область, г. Усолье-Сибирское, проспект Космонавтов, 6 (устройство систем вентиляции помещений пищеблока и прачечной)» подпрограммы 1 «Развитие дошкольного образования города Усолье-Сибирское» на 2019-2024 годы</t>
  </si>
  <si>
    <t>Основное мероприятие 1.7. «Выборочный капитальный ремонт здания МБДОУ «Детский сад № 8» по адресу: Иркутская область, г. Усолье-Сибирское, ул. Крупской, 29 (ремонт кровли, фасада, козырьков)» подпрограммы 1 «Развитие дошкольного образования города Усолье-Сибирское» на 2019-2024 годы</t>
  </si>
  <si>
    <t>Основное мероприятие 1.8. «Выборочный капитальный ремонт здания МБДОУ «Д/с № 26» по адресу: Иркутская область, г. Усолье-Сибирское, проспект Комсомольский, 22 (замена заполнений оконных проемов)» подпрограммы 1 «Развитие дошкольного образования города Усолье-Сибирское» на 2019-2024 годы</t>
  </si>
  <si>
    <t>Основное мероприятие 1.9. «Выборочный капитальный ремонт здания муниципального бюджетного дошкольного образовательного учреждения «Детский сад общеразвивающего вида № 42» (ремонт фасада и замена окон), расположенного по адресу: Иркутская область, г. Усолье-Сибирское, ул. Толбухина, 13» подпрограммы 1 «Развитие дошкольного образования города Усолье-Сибирское» на 2019-2024 годы</t>
  </si>
  <si>
    <t>Основное мероприятие 1.10.«Выборочный капитальный ремонт теплового узла здания муниципального бюджетного дошкольного образовательного учреждения «Детский сад № 43», расположенного по адресу: Иркутская область, г. Усолье-Сибирское, проспект Красных Партизан, 28» подпрограммы 1 «Развитие дошкольного образования города Усолье-Сибирское» на 2019-2024 годы</t>
  </si>
  <si>
    <t>Основное мероприятие 1.11. «Выборочный капитальный ремонт здания МБДОУ «Детский сад 5» по адресу: Иркутская область, г. Усолье-Сибирское, проспект Космонавтов, д. 46 А» подпрограммы 1 «Развитие дошкольного образования города Усолье-Сибирское» на 2019-2024 годы</t>
  </si>
  <si>
    <t xml:space="preserve">Основное мероприятие 1.12. «Выборочный капитальный ремонт здания МБДОУ «Детский сад 33» по адресу: Иркутская область, г. Усолье-Сибирское, проезд Серегина, 26 (замена заполнений оконных проемов)» подпрограммы 1 «Развитие дошкольного образования города Усолье-Сибирское» на 2019-2024 годы </t>
  </si>
  <si>
    <t>Основное мероприятие 2.5. «Выборочный капитальный ремонт системы отопления, замена теплового узла в мастерских и в здании МБОУ «Гимназия № 1» по адресу: Иркутская область, г. Усолье-Cибирское, ул. Толбухина, 21»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</si>
  <si>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2.7. «Выборочный капитальный ремонт здания МБОУ «СОШ № 15» по адресу: Иркутская область, г. Усолье-Сибирское, ул. Розы Люксембург, д. №46 (устройство системы вентиляции спортивного зала)»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</si>
  <si>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1.6.«Реконструкция здания детского сада № 28 на 215 мест, расположенного по адресу Иркутская область,  г. Усолье-Сибирское, проспект Космонавтов, 12А»  подпрограммы 1 «Развитие дошкольного образования города Усолье-Сибирское» на 2019-2024 годы</t>
  </si>
  <si>
    <t>Мероприятие 2.1.2. «Обеспечение функционирования общеобразовательных учреждений, создание условий для осуществления воспитательно-образовательного процесса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</si>
  <si>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2.8. «Приобретение средств обучения (мебели для занятий) для учебных классов в МБОУ «Гимназия № 1»» подпрограммы 2 «Развитие начального общего, основного общего, среднего общего образования города Усолье-Сибирское» на 2019-2024 годы</t>
  </si>
  <si>
    <t>Основное мероприятие 2.9. «Приобретение средств обучения (мебели для занятий) для учебных классов в МБОУ «СОШ № 15»» подпрограммы 2 «Развитие начального общего, основного общего, среднего общего образования города Усолье-Сибирское» на 2019-2024 годы</t>
  </si>
  <si>
    <t>Мероприятие 1.1.5. «Cофинансирование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созданию условий для осуществления присмотра и ухода за детьми в муниципальных дошкольных образовательных организациях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области» подпрограммы 1 «Развитие дошкольного образования города Усолье-Сибирское» на 2019-2024 годы</t>
  </si>
  <si>
    <t>Основное мероприятие 2.10. «Выборочный капитальный ремонт здания МБОУ «СОШ  №5» по адресу: Иркутская область, г. Усолье-Сибирское, проспект Космонавтов, д. 1 (замена оконных блоков, ремонт пола коридора второго этажа)» подпрограммы 2 «Развитие начального общего, основного общего, среднего общего образования города Усолье-Сибирское» на 2019-2024 годы</t>
  </si>
  <si>
    <t>Мероприятие 3.1.6.  «Предоставление дополнительного образования на базе общеобразовательных школ города (обеспечение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организациях)» подпрограммы 3 «Развитие дополнительного образования города Усолье-Сибирское» на 2019-2024 годы</t>
  </si>
  <si>
    <t xml:space="preserve">Мероприятие 1.15. «Оснащение здания  детского сада № 28 по адресу: г.Усолье-Сибирское, пр.Космонавтов, дом 12 «А»» подпрограммы 1 «Развитие дошкольного образования города Усолье-Сибирское» на 2019-2024 годы </t>
  </si>
  <si>
    <t>Государственная программа Иркутской области «Развитие культуры» на 2019-2024 годы</t>
  </si>
  <si>
    <t>Основное мероприятие 3.3. «Проведение капитального ремонта МБУ ДО  «Детская художественная школа»» подпрограммы 3 «Развитие дополнительного образования города Усолье-Сибирское» на 2019-2024 годы</t>
  </si>
  <si>
    <t>Основное мероприятие 3.5. «Проведение капитального ремонта МБУ ДО  «Детская музыкальная школа»» подпрограммы 3 «Развитие дополнительного образования города Усолье-Сибирское» на 2019-2024 годы</t>
  </si>
  <si>
    <t>Мероприятие 2.1.5. «Обеспечение бесплатным двухразовым питанием обучающихся с ограниченными возможностями здоровья в муниципальных общеобразовательных организациях в Иркутской области» подпрограммы 2 «Развитие начального общего, основного общего, среднего общего образования города Усолье-Сибирское» на 2019-2024 годы</t>
  </si>
  <si>
    <t>Государственная программа Иркутской области «Экономическое развитие и инновационная экономика» на 2019-2024 годы</t>
  </si>
  <si>
    <t>Основное мероприятие 3.6. «Приобретение спортивного инвентаря для МБУ ДО «Детская юношеская спортивная школа № 1»» подпрограммы 3 «Развитие дополнительного образования города Усолье-Сибирское» на 2019-2024 годы</t>
  </si>
  <si>
    <t>Основное мероприятие 3.7. «Приобретение боксерского ринга для МБУДО «Дом детского творчества»» подпрограммы 3 «Развитие дополнительного образования города Усолье-Сибирское» на 2019-2024 годы</t>
  </si>
  <si>
    <t>Местный бюджет (софинансирование)</t>
  </si>
  <si>
    <t>Областной бюджет</t>
  </si>
  <si>
    <t>Федеральный бюджет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</si>
  <si>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</si>
  <si>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</si>
  <si>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</si>
  <si>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 xml:space="preserve">                                                                                                                                                     Всего: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</si>
  <si>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Всего:</t>
  </si>
  <si>
    <t>Основное мероприятие 2.12. Приобретение средств обучения (мебели для занятий) для учебных классов в МБОУ «СОШ № 5» подпрограммы 2 «Развитие начального общего, основного общего, среднего общего образования города Усолье-Сибирское» на 2019-2024 годы</t>
  </si>
  <si>
    <t>».</t>
  </si>
  <si>
    <t>Приложение 2</t>
  </si>
  <si>
    <t>(далее – муниципальная программа)</t>
  </si>
  <si>
    <t xml:space="preserve">Субвенции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 в рамках 
основного мероприятия «Оказание поддержки муниципальным образованиям Иркутской области при реализации образовательных программ на 2019-2024 годы»
подпрограммы «Дошкольное, общее и дополнительное образование» на 2019-2024 годы
</t>
  </si>
  <si>
    <t xml:space="preserve">Субсидии местным бюджетам на софинансирование капитальных вложений в объекты муниципальной собственности в сфере образования в рамках 
основного мероприятия «Приобретение, строительство, реконструкция, в том числе выполнение проектных и изыскательских работ объектов государственной и муниципальной собственности Иркутской области в сфере образования на 2019-2024 годы»
подпрограммы «Дошкольное, общее и дополнительное образование» на 2019-2024 годы
</t>
  </si>
  <si>
    <t xml:space="preserve">Субвенции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рамках
основного мероприятия «Оказание поддержки муниципальным образованиям Иркутской области при реализации образовательных программ на 2019-2024 годы»
подпрограммы «Дошкольное, общее и дополнительное образование» на 2019-2024 годы
</t>
  </si>
  <si>
    <t xml:space="preserve">Субсидии из областного бюджета местным бюджетам на приобретение средств обучения (мебели для занятий в учебных классах), необходимых для оснащения муниципальных общеобразовательных организаций в Иркутской области в рамках
основного мероприятия «Приобретение мебели для учебных классов общеобразовательных организаций Иркутской области на 2019-2024 годы»
подпрограммы «Дошкольное, общее и дополнительное образование» на 2019-2024 годы
</t>
  </si>
  <si>
    <t xml:space="preserve">Субсидии местным бюджетам на софинансирование мероприятий по капитальному ремонту образовательных организаций Иркутской области в рамках 
основного мероприятия «Капитальные ремонты объектов образования муниципальной собственности муниципальных образований Иркутской области на 2019-2024 годы»
подпрограммы «Дошкольное, общее и дополнительное образование» на 2019-2024 годы
</t>
  </si>
  <si>
    <t xml:space="preserve">Субсидии из областного бюджета местному бюджету в целях софинансирования расходных обязательств муниципальных образований Иркутской области по обеспечению бесплатным двухразовым питанием обучающихся с ограниченными возможностями здоровья в муниципальных общеобразовательных организациях Иркутской области в рамках  основного мероприятия «Дополнительное финансовое обеспечение мероприятий по организации питания обучающихся с ограниченными возможностями здоровья в муниципальных общеобразовательных организаций Иркутской области на 2019-2024 годы »
подпрограммы «Дошкольное, общее и дополнительное образование на 2019-2024 годы»
</t>
  </si>
  <si>
    <t xml:space="preserve">Субсидии из областного бюджета местным бюджетам в целях софинансирования расходных обязательств муниципальных образований Иркутской области на обеспечение среднесуточного набора продуктов питания детей, страдающих туберкулезной интоксикацией и (или) находящихся под диспансерным наблюдением у фтизиатра, посещающих группы оздоровительной направленности в муниципальных дошкольных образовательных организациях, расположенных на территории Иркутской области в рамках
основного мероприятия «Обеспечение среднесуточного набора питания детям, страдающим туберкулезом и/или наблюдающимся в связи с туберкулезом»
подпрограммы «Совершенствование оказания медицинской помощи, включая профилактику заболеваний и формирование здорового образа жизни на 2019-2024 годы»
</t>
  </si>
  <si>
    <t xml:space="preserve"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в рамках
основного мероприятия «Организация отдыха и оздоровления детей в рамках полномочий министерства социального развития, опеки и попечительства Иркутской области»
подпрограммы«Развитие системы отдыха и оздоровления детей в Иркутской области на 2019-2024 годы»
</t>
  </si>
  <si>
    <t xml:space="preserve">Субсидии местным бюджетам на софинансирование мероприятий по капитальному ремонту объектов муниципальной собственности в сфере культуры 
в рамках основного мероприятия «Капитальные ремонты объектов культуры и архивов муниципальной собственности муниципальных образований Иркутской области »
подпрограммы «Оказание финансовой поддержки муниципальным образованиям Иркутской области в сфере культуры и архивного дела на 2019-2024 годы»
</t>
  </si>
  <si>
    <t>Субсидии на реализацию мероприятий перечня проектов народных инициатив в рамках                                           основного мероприятия «Обеспечение эффективного управления экономического развития Иркутской области на 2019-2024 годы»
подпрограммы «Государственная политика в сфере экономического развития Иркутской области на 2019-2024 годы»</t>
  </si>
  <si>
    <t>1</t>
  </si>
  <si>
    <t>2</t>
  </si>
  <si>
    <t>3</t>
  </si>
  <si>
    <t>4</t>
  </si>
  <si>
    <t>5</t>
  </si>
  <si>
    <t>6</t>
  </si>
  <si>
    <t>Мероприятие 4.2.2. «Софинансирование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оплату стоимости набора продуктов питания в лагерях с дневным пребыванием детей, организованных органами местного самоуправления муниципальных образований Иркутской области за счет средств  областного бюджета» подпрограммы 4 «Организация отдыха и занятости детей в каникулярное время» на 2019-2024 годы</t>
  </si>
  <si>
    <t>Основное мероприятие 4.3.  «Укрепление материально-технической базы детского оздоровительного лагеря «Смена»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области)» подпрограммы 4 «Организация отдыха и занятости детей в каникулярное время» на 2019-2024 годы</t>
  </si>
  <si>
    <t>Основное мероприятие 4.4.  «Укрепление материально-технической базы детского оздоровительного лагеря «Юность» (Софинансирование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области)» подпрограммы 4 «Организация отдыха и занятости детей в каникулярное время» на 2019-2024 годы</t>
  </si>
  <si>
    <t>Подпрограмма 1 «Развитие дошкольного образования города Усолье-Сибирское» на 2019-2024 годы  муниципальной программы</t>
  </si>
  <si>
    <t>Подпрограмма 2 «Развитие начального общего, основного общего, среднего общего образования города Усолье-Сибирское» на 2019-2024 годы муниципальной программы</t>
  </si>
  <si>
    <t>Подпрограмма 3 «Развитие дополнительного образования города Усолье-Сибирское» на 2019-2024 муниципальной программы</t>
  </si>
  <si>
    <t>Подпрограмма 4 «Организация отдыха и занятости детей в каникулярное время» на 2019-2024 годы муниципальной программы</t>
  </si>
  <si>
    <t>7</t>
  </si>
  <si>
    <t xml:space="preserve">Субсидии местным бюджетам из областного бюджета в целях софинансирования расходных обязательств органов местного самоуправления муниципальных образований Иркутской области по вопросам местного значения по организации отдыха детей в каникулярное время на укрепление материально-технической базы муниципальных учреждений, оказывающих услуги по организации отдыха и оздоровления детей в Иркутской области
в рамках основного мероприятия «Укрепление материально-технической базы учреждений, оказывающих услуги по организации отдыха и оздоровления детей, в рамках полномочий министерства социального развития, опеки и попечительства Иркутской области»
подпрограммы «Развитие системы отдыха и оздоровления детей в Иркутской области» на 2019-2024 годы
</t>
  </si>
  <si>
    <t>Мероприятие 2.1.7. «Обеспечение бесплатным питьевым молоком обучающихся 1-4 классов муниципальных общеобразовательных организаций в Иркутской области» подпрограммы 2 «Развитие начального общего, основного общего, среднего общего образования города Усолье-Сибирское» на 2019-2024 годы</t>
  </si>
  <si>
    <t>Субсидии из областного бюджета местному бюджету в целях софинансирования расходных обязательств муниципальных образований Иркутской области на обеспечение бесплатным питьевым молоком обучающихся 1-4 классов муниципальных общеобразовательных организаций в Иркутской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</si>
</sst>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4" fontId="8" fillId="0" borderId="0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4" fontId="1" fillId="0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1" fillId="0" borderId="0" xfId="0" applyFont="1" applyFill="1" applyAlignment="1"/>
    <xf numFmtId="4" fontId="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4" fontId="3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4" fontId="8" fillId="0" borderId="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tabSelected="1" view="pageBreakPreview" topLeftCell="A275" zoomScale="86" zoomScaleNormal="66" zoomScaleSheetLayoutView="86" workbookViewId="0">
      <selection activeCell="F189" sqref="F189"/>
    </sheetView>
  </sheetViews>
  <sheetFormatPr defaultRowHeight="15" x14ac:dyDescent="0.25"/>
  <cols>
    <col min="1" max="1" width="6.28515625" customWidth="1"/>
    <col min="2" max="2" width="28.7109375" customWidth="1"/>
    <col min="3" max="3" width="23.7109375" style="10" customWidth="1"/>
    <col min="4" max="4" width="16.85546875" customWidth="1"/>
    <col min="5" max="5" width="14.5703125" customWidth="1"/>
    <col min="6" max="6" width="20.85546875" customWidth="1"/>
    <col min="7" max="7" width="18.28515625" customWidth="1"/>
    <col min="8" max="8" width="3.28515625" hidden="1" customWidth="1"/>
  </cols>
  <sheetData>
    <row r="1" spans="1:7" x14ac:dyDescent="0.25">
      <c r="E1" s="6"/>
      <c r="G1" s="7" t="s">
        <v>51</v>
      </c>
    </row>
    <row r="2" spans="1:7" x14ac:dyDescent="0.25">
      <c r="E2" s="6"/>
      <c r="G2" s="7" t="s">
        <v>2</v>
      </c>
    </row>
    <row r="3" spans="1:7" x14ac:dyDescent="0.25">
      <c r="E3" s="6"/>
      <c r="G3" s="7" t="s">
        <v>3</v>
      </c>
    </row>
    <row r="4" spans="1:7" x14ac:dyDescent="0.25">
      <c r="F4" s="11" t="s">
        <v>4</v>
      </c>
      <c r="G4" s="11"/>
    </row>
    <row r="5" spans="1:7" x14ac:dyDescent="0.25">
      <c r="E5" s="6"/>
      <c r="F5" s="7"/>
    </row>
    <row r="6" spans="1:7" x14ac:dyDescent="0.25">
      <c r="E6" s="7"/>
      <c r="G6" s="7" t="s">
        <v>13</v>
      </c>
    </row>
    <row r="7" spans="1:7" x14ac:dyDescent="0.25">
      <c r="E7" s="7"/>
      <c r="G7" s="7" t="s">
        <v>5</v>
      </c>
    </row>
    <row r="8" spans="1:7" x14ac:dyDescent="0.25">
      <c r="E8" s="8"/>
      <c r="G8" s="8" t="s">
        <v>14</v>
      </c>
    </row>
    <row r="9" spans="1:7" x14ac:dyDescent="0.25">
      <c r="E9" s="7"/>
      <c r="G9" s="7" t="s">
        <v>6</v>
      </c>
    </row>
    <row r="10" spans="1:7" ht="10.5" customHeight="1" x14ac:dyDescent="0.25">
      <c r="G10" s="1"/>
    </row>
    <row r="11" spans="1:7" ht="42" customHeight="1" x14ac:dyDescent="0.25">
      <c r="A11" s="48" t="s">
        <v>9</v>
      </c>
      <c r="B11" s="48"/>
      <c r="C11" s="48"/>
      <c r="D11" s="48"/>
      <c r="E11" s="48"/>
      <c r="F11" s="48"/>
      <c r="G11" s="48"/>
    </row>
    <row r="12" spans="1:7" ht="21" customHeight="1" x14ac:dyDescent="0.25">
      <c r="A12" s="49" t="s">
        <v>15</v>
      </c>
      <c r="B12" s="49"/>
      <c r="C12" s="49"/>
      <c r="D12" s="49"/>
      <c r="E12" s="49"/>
      <c r="F12" s="49"/>
      <c r="G12" s="49"/>
    </row>
    <row r="13" spans="1:7" ht="20.25" customHeight="1" x14ac:dyDescent="0.25">
      <c r="A13" s="51" t="s">
        <v>52</v>
      </c>
      <c r="B13" s="51"/>
      <c r="C13" s="51"/>
      <c r="D13" s="51"/>
      <c r="E13" s="51"/>
      <c r="F13" s="51"/>
      <c r="G13" s="51"/>
    </row>
    <row r="15" spans="1:7" ht="63.75" x14ac:dyDescent="0.25">
      <c r="A15" s="19" t="s">
        <v>0</v>
      </c>
      <c r="B15" s="19" t="s">
        <v>44</v>
      </c>
      <c r="C15" s="19" t="s">
        <v>45</v>
      </c>
      <c r="D15" s="19" t="s">
        <v>1</v>
      </c>
      <c r="E15" s="19" t="s">
        <v>43</v>
      </c>
      <c r="F15" s="19" t="s">
        <v>42</v>
      </c>
      <c r="G15" s="19" t="s">
        <v>41</v>
      </c>
    </row>
    <row r="16" spans="1:7" x14ac:dyDescent="0.25">
      <c r="A16" s="19">
        <v>1</v>
      </c>
      <c r="B16" s="26" t="s">
        <v>10</v>
      </c>
      <c r="C16" s="26"/>
      <c r="D16" s="26"/>
      <c r="E16" s="26"/>
      <c r="F16" s="26"/>
      <c r="G16" s="26"/>
    </row>
    <row r="17" spans="1:8" x14ac:dyDescent="0.25">
      <c r="A17" s="41" t="s">
        <v>63</v>
      </c>
      <c r="B17" s="27" t="s">
        <v>53</v>
      </c>
      <c r="C17" s="38" t="s">
        <v>16</v>
      </c>
      <c r="D17" s="23" t="s">
        <v>46</v>
      </c>
      <c r="E17" s="14">
        <f>E18+E19+E20+E21+E22+E23</f>
        <v>0</v>
      </c>
      <c r="F17" s="14">
        <f t="shared" ref="F17:G17" si="0">F18+F19+F20+F21+F22+F23</f>
        <v>2827287800</v>
      </c>
      <c r="G17" s="14">
        <f t="shared" si="0"/>
        <v>0</v>
      </c>
    </row>
    <row r="18" spans="1:8" x14ac:dyDescent="0.25">
      <c r="A18" s="41"/>
      <c r="B18" s="27"/>
      <c r="C18" s="39"/>
      <c r="D18" s="23">
        <v>2019</v>
      </c>
      <c r="E18" s="12">
        <v>0</v>
      </c>
      <c r="F18" s="12">
        <v>498068700</v>
      </c>
      <c r="G18" s="12">
        <v>0</v>
      </c>
    </row>
    <row r="19" spans="1:8" x14ac:dyDescent="0.25">
      <c r="A19" s="41"/>
      <c r="B19" s="27"/>
      <c r="C19" s="39"/>
      <c r="D19" s="23">
        <v>2020</v>
      </c>
      <c r="E19" s="12">
        <v>0</v>
      </c>
      <c r="F19" s="12">
        <v>487484300</v>
      </c>
      <c r="G19" s="12">
        <v>0</v>
      </c>
    </row>
    <row r="20" spans="1:8" x14ac:dyDescent="0.25">
      <c r="A20" s="41"/>
      <c r="B20" s="27"/>
      <c r="C20" s="39"/>
      <c r="D20" s="23">
        <v>2021</v>
      </c>
      <c r="E20" s="12">
        <v>0</v>
      </c>
      <c r="F20" s="12">
        <v>460433700</v>
      </c>
      <c r="G20" s="12">
        <v>0</v>
      </c>
    </row>
    <row r="21" spans="1:8" x14ac:dyDescent="0.25">
      <c r="A21" s="41"/>
      <c r="B21" s="27"/>
      <c r="C21" s="39"/>
      <c r="D21" s="23">
        <v>2022</v>
      </c>
      <c r="E21" s="12">
        <v>0</v>
      </c>
      <c r="F21" s="12">
        <v>460433700</v>
      </c>
      <c r="G21" s="12">
        <v>0</v>
      </c>
    </row>
    <row r="22" spans="1:8" x14ac:dyDescent="0.25">
      <c r="A22" s="41"/>
      <c r="B22" s="27"/>
      <c r="C22" s="39"/>
      <c r="D22" s="23">
        <v>2023</v>
      </c>
      <c r="E22" s="12">
        <v>0</v>
      </c>
      <c r="F22" s="12">
        <v>460433700</v>
      </c>
      <c r="G22" s="12">
        <v>0</v>
      </c>
    </row>
    <row r="23" spans="1:8" s="3" customFormat="1" ht="146.25" customHeight="1" x14ac:dyDescent="0.25">
      <c r="A23" s="41"/>
      <c r="B23" s="27"/>
      <c r="C23" s="40"/>
      <c r="D23" s="23">
        <v>2024</v>
      </c>
      <c r="E23" s="12">
        <v>0</v>
      </c>
      <c r="F23" s="12">
        <v>460433700</v>
      </c>
      <c r="G23" s="9">
        <v>0</v>
      </c>
      <c r="H23" s="4"/>
    </row>
    <row r="24" spans="1:8" s="3" customFormat="1" x14ac:dyDescent="0.25">
      <c r="A24" s="41" t="s">
        <v>64</v>
      </c>
      <c r="B24" s="27" t="s">
        <v>57</v>
      </c>
      <c r="C24" s="38" t="s">
        <v>17</v>
      </c>
      <c r="D24" s="18" t="s">
        <v>46</v>
      </c>
      <c r="E24" s="14">
        <f>E25+E26+E27+E28+E29+E30</f>
        <v>0</v>
      </c>
      <c r="F24" s="14">
        <f t="shared" ref="F24:G24" si="1">F25+F26+F27+F28+F29+F30</f>
        <v>5247100</v>
      </c>
      <c r="G24" s="14">
        <f t="shared" si="1"/>
        <v>633687.15</v>
      </c>
      <c r="H24" s="4"/>
    </row>
    <row r="25" spans="1:8" s="3" customFormat="1" x14ac:dyDescent="0.25">
      <c r="A25" s="41"/>
      <c r="B25" s="27"/>
      <c r="C25" s="39"/>
      <c r="D25" s="18">
        <v>2019</v>
      </c>
      <c r="E25" s="12">
        <v>0</v>
      </c>
      <c r="F25" s="12">
        <v>5247100</v>
      </c>
      <c r="G25" s="12">
        <v>633687.15</v>
      </c>
      <c r="H25" s="4"/>
    </row>
    <row r="26" spans="1:8" s="3" customFormat="1" x14ac:dyDescent="0.25">
      <c r="A26" s="41"/>
      <c r="B26" s="27"/>
      <c r="C26" s="39"/>
      <c r="D26" s="18">
        <v>2020</v>
      </c>
      <c r="E26" s="12">
        <v>0</v>
      </c>
      <c r="F26" s="12">
        <v>0</v>
      </c>
      <c r="G26" s="12">
        <v>0</v>
      </c>
      <c r="H26" s="4"/>
    </row>
    <row r="27" spans="1:8" s="3" customFormat="1" x14ac:dyDescent="0.25">
      <c r="A27" s="41"/>
      <c r="B27" s="27"/>
      <c r="C27" s="39"/>
      <c r="D27" s="18">
        <v>2021</v>
      </c>
      <c r="E27" s="12">
        <v>0</v>
      </c>
      <c r="F27" s="12">
        <v>0</v>
      </c>
      <c r="G27" s="12">
        <v>0</v>
      </c>
      <c r="H27" s="4"/>
    </row>
    <row r="28" spans="1:8" s="3" customFormat="1" x14ac:dyDescent="0.25">
      <c r="A28" s="41"/>
      <c r="B28" s="27"/>
      <c r="C28" s="39"/>
      <c r="D28" s="18">
        <v>2022</v>
      </c>
      <c r="E28" s="12">
        <v>0</v>
      </c>
      <c r="F28" s="12">
        <v>0</v>
      </c>
      <c r="G28" s="12">
        <v>0</v>
      </c>
      <c r="H28" s="4"/>
    </row>
    <row r="29" spans="1:8" s="3" customFormat="1" x14ac:dyDescent="0.25">
      <c r="A29" s="41"/>
      <c r="B29" s="27"/>
      <c r="C29" s="39"/>
      <c r="D29" s="18">
        <v>2023</v>
      </c>
      <c r="E29" s="12">
        <v>0</v>
      </c>
      <c r="F29" s="12">
        <v>0</v>
      </c>
      <c r="G29" s="12">
        <v>0</v>
      </c>
      <c r="H29" s="4"/>
    </row>
    <row r="30" spans="1:8" s="3" customFormat="1" ht="85.5" customHeight="1" x14ac:dyDescent="0.25">
      <c r="A30" s="41"/>
      <c r="B30" s="27"/>
      <c r="C30" s="40"/>
      <c r="D30" s="18">
        <v>2024</v>
      </c>
      <c r="E30" s="12">
        <v>0</v>
      </c>
      <c r="F30" s="12">
        <v>0</v>
      </c>
      <c r="G30" s="12">
        <v>0</v>
      </c>
      <c r="H30" s="4"/>
    </row>
    <row r="31" spans="1:8" s="3" customFormat="1" x14ac:dyDescent="0.25">
      <c r="A31" s="41"/>
      <c r="B31" s="27"/>
      <c r="C31" s="38" t="s">
        <v>18</v>
      </c>
      <c r="D31" s="18" t="s">
        <v>46</v>
      </c>
      <c r="E31" s="14">
        <f>E32+E33+E34+E35+E36+E37</f>
        <v>0</v>
      </c>
      <c r="F31" s="14">
        <f t="shared" ref="F31:G31" si="2">F32+F33+F34+F35+F36+F37</f>
        <v>1198000</v>
      </c>
      <c r="G31" s="14">
        <f t="shared" si="2"/>
        <v>179160.43</v>
      </c>
      <c r="H31" s="4"/>
    </row>
    <row r="32" spans="1:8" s="3" customFormat="1" x14ac:dyDescent="0.25">
      <c r="A32" s="41"/>
      <c r="B32" s="27"/>
      <c r="C32" s="39"/>
      <c r="D32" s="18">
        <v>2019</v>
      </c>
      <c r="E32" s="12">
        <v>0</v>
      </c>
      <c r="F32" s="12">
        <v>1198000</v>
      </c>
      <c r="G32" s="12">
        <v>179160.43</v>
      </c>
      <c r="H32" s="4"/>
    </row>
    <row r="33" spans="1:8" s="3" customFormat="1" x14ac:dyDescent="0.25">
      <c r="A33" s="41"/>
      <c r="B33" s="27"/>
      <c r="C33" s="39"/>
      <c r="D33" s="18">
        <v>2020</v>
      </c>
      <c r="E33" s="12">
        <v>0</v>
      </c>
      <c r="F33" s="12">
        <v>0</v>
      </c>
      <c r="G33" s="12">
        <v>0</v>
      </c>
      <c r="H33" s="4"/>
    </row>
    <row r="34" spans="1:8" s="3" customFormat="1" x14ac:dyDescent="0.25">
      <c r="A34" s="41"/>
      <c r="B34" s="27"/>
      <c r="C34" s="39"/>
      <c r="D34" s="18">
        <v>2021</v>
      </c>
      <c r="E34" s="12">
        <v>0</v>
      </c>
      <c r="F34" s="12">
        <v>0</v>
      </c>
      <c r="G34" s="12">
        <v>0</v>
      </c>
      <c r="H34" s="4"/>
    </row>
    <row r="35" spans="1:8" s="3" customFormat="1" x14ac:dyDescent="0.25">
      <c r="A35" s="41"/>
      <c r="B35" s="27"/>
      <c r="C35" s="39"/>
      <c r="D35" s="18">
        <v>2022</v>
      </c>
      <c r="E35" s="12">
        <v>0</v>
      </c>
      <c r="F35" s="12">
        <v>0</v>
      </c>
      <c r="G35" s="12">
        <v>0</v>
      </c>
      <c r="H35" s="4"/>
    </row>
    <row r="36" spans="1:8" s="3" customFormat="1" x14ac:dyDescent="0.25">
      <c r="A36" s="41"/>
      <c r="B36" s="27"/>
      <c r="C36" s="39"/>
      <c r="D36" s="18">
        <v>2023</v>
      </c>
      <c r="E36" s="12">
        <v>0</v>
      </c>
      <c r="F36" s="12">
        <v>0</v>
      </c>
      <c r="G36" s="12">
        <v>0</v>
      </c>
      <c r="H36" s="4"/>
    </row>
    <row r="37" spans="1:8" s="3" customFormat="1" ht="73.5" customHeight="1" x14ac:dyDescent="0.25">
      <c r="A37" s="41"/>
      <c r="B37" s="27"/>
      <c r="C37" s="40"/>
      <c r="D37" s="18">
        <v>2024</v>
      </c>
      <c r="E37" s="12">
        <v>0</v>
      </c>
      <c r="F37" s="12">
        <v>0</v>
      </c>
      <c r="G37" s="12">
        <v>0</v>
      </c>
      <c r="H37" s="4"/>
    </row>
    <row r="38" spans="1:8" s="3" customFormat="1" x14ac:dyDescent="0.25">
      <c r="A38" s="41"/>
      <c r="B38" s="27"/>
      <c r="C38" s="38" t="s">
        <v>19</v>
      </c>
      <c r="D38" s="18" t="s">
        <v>46</v>
      </c>
      <c r="E38" s="14">
        <f>E39+E40+E41+E42+E43+E44</f>
        <v>0</v>
      </c>
      <c r="F38" s="14">
        <f t="shared" ref="F38:G38" si="3">F39+F40+F41+F42+F43+F44</f>
        <v>5367000</v>
      </c>
      <c r="G38" s="14">
        <f t="shared" si="3"/>
        <v>792003.32</v>
      </c>
      <c r="H38" s="4"/>
    </row>
    <row r="39" spans="1:8" s="3" customFormat="1" x14ac:dyDescent="0.25">
      <c r="A39" s="41"/>
      <c r="B39" s="27"/>
      <c r="C39" s="39"/>
      <c r="D39" s="18">
        <v>2019</v>
      </c>
      <c r="E39" s="12">
        <v>0</v>
      </c>
      <c r="F39" s="12">
        <v>5367000</v>
      </c>
      <c r="G39" s="12">
        <v>792003.32</v>
      </c>
      <c r="H39" s="4"/>
    </row>
    <row r="40" spans="1:8" s="3" customFormat="1" x14ac:dyDescent="0.25">
      <c r="A40" s="41"/>
      <c r="B40" s="27"/>
      <c r="C40" s="39"/>
      <c r="D40" s="18">
        <v>2020</v>
      </c>
      <c r="E40" s="12">
        <v>0</v>
      </c>
      <c r="F40" s="12">
        <v>0</v>
      </c>
      <c r="G40" s="12">
        <v>0</v>
      </c>
      <c r="H40" s="4"/>
    </row>
    <row r="41" spans="1:8" s="3" customFormat="1" x14ac:dyDescent="0.25">
      <c r="A41" s="41"/>
      <c r="B41" s="27"/>
      <c r="C41" s="39"/>
      <c r="D41" s="18">
        <v>2021</v>
      </c>
      <c r="E41" s="12">
        <v>0</v>
      </c>
      <c r="F41" s="12">
        <v>0</v>
      </c>
      <c r="G41" s="12">
        <v>0</v>
      </c>
      <c r="H41" s="4"/>
    </row>
    <row r="42" spans="1:8" s="3" customFormat="1" x14ac:dyDescent="0.25">
      <c r="A42" s="41"/>
      <c r="B42" s="27"/>
      <c r="C42" s="39"/>
      <c r="D42" s="18">
        <v>2022</v>
      </c>
      <c r="E42" s="12">
        <v>0</v>
      </c>
      <c r="F42" s="12">
        <v>0</v>
      </c>
      <c r="G42" s="12">
        <v>0</v>
      </c>
      <c r="H42" s="4"/>
    </row>
    <row r="43" spans="1:8" s="3" customFormat="1" x14ac:dyDescent="0.25">
      <c r="A43" s="41"/>
      <c r="B43" s="27"/>
      <c r="C43" s="39"/>
      <c r="D43" s="18">
        <v>2023</v>
      </c>
      <c r="E43" s="12">
        <v>0</v>
      </c>
      <c r="F43" s="12">
        <v>0</v>
      </c>
      <c r="G43" s="12">
        <v>0</v>
      </c>
      <c r="H43" s="4"/>
    </row>
    <row r="44" spans="1:8" s="3" customFormat="1" ht="83.25" customHeight="1" x14ac:dyDescent="0.25">
      <c r="A44" s="41"/>
      <c r="B44" s="27"/>
      <c r="C44" s="40"/>
      <c r="D44" s="18">
        <v>2024</v>
      </c>
      <c r="E44" s="12">
        <v>0</v>
      </c>
      <c r="F44" s="12">
        <v>0</v>
      </c>
      <c r="G44" s="12">
        <v>0</v>
      </c>
      <c r="H44" s="4"/>
    </row>
    <row r="45" spans="1:8" s="3" customFormat="1" x14ac:dyDescent="0.25">
      <c r="A45" s="41"/>
      <c r="B45" s="27"/>
      <c r="C45" s="38" t="s">
        <v>20</v>
      </c>
      <c r="D45" s="18" t="s">
        <v>46</v>
      </c>
      <c r="E45" s="14">
        <f>E46+E47+E48+E49+E50+E51</f>
        <v>0</v>
      </c>
      <c r="F45" s="14">
        <f t="shared" ref="F45:G45" si="4">F46+F47+F48+F49+F50+F51</f>
        <v>2849500</v>
      </c>
      <c r="G45" s="14">
        <f t="shared" si="4"/>
        <v>426000</v>
      </c>
      <c r="H45" s="4"/>
    </row>
    <row r="46" spans="1:8" s="3" customFormat="1" x14ac:dyDescent="0.25">
      <c r="A46" s="41"/>
      <c r="B46" s="27"/>
      <c r="C46" s="39"/>
      <c r="D46" s="18">
        <v>2019</v>
      </c>
      <c r="E46" s="12">
        <v>0</v>
      </c>
      <c r="F46" s="12">
        <v>2849500</v>
      </c>
      <c r="G46" s="12">
        <v>426000</v>
      </c>
      <c r="H46" s="4"/>
    </row>
    <row r="47" spans="1:8" s="3" customFormat="1" x14ac:dyDescent="0.25">
      <c r="A47" s="41"/>
      <c r="B47" s="27"/>
      <c r="C47" s="39"/>
      <c r="D47" s="18">
        <v>2020</v>
      </c>
      <c r="E47" s="12">
        <v>0</v>
      </c>
      <c r="F47" s="12">
        <v>0</v>
      </c>
      <c r="G47" s="12">
        <v>0</v>
      </c>
      <c r="H47" s="4"/>
    </row>
    <row r="48" spans="1:8" s="3" customFormat="1" x14ac:dyDescent="0.25">
      <c r="A48" s="41"/>
      <c r="B48" s="27"/>
      <c r="C48" s="39"/>
      <c r="D48" s="18">
        <v>2021</v>
      </c>
      <c r="E48" s="12">
        <v>0</v>
      </c>
      <c r="F48" s="12">
        <v>0</v>
      </c>
      <c r="G48" s="12">
        <v>0</v>
      </c>
      <c r="H48" s="4"/>
    </row>
    <row r="49" spans="1:8" s="3" customFormat="1" x14ac:dyDescent="0.25">
      <c r="A49" s="41"/>
      <c r="B49" s="27"/>
      <c r="C49" s="39"/>
      <c r="D49" s="18">
        <v>2022</v>
      </c>
      <c r="E49" s="12">
        <v>0</v>
      </c>
      <c r="F49" s="12">
        <v>0</v>
      </c>
      <c r="G49" s="12">
        <v>0</v>
      </c>
      <c r="H49" s="4"/>
    </row>
    <row r="50" spans="1:8" s="3" customFormat="1" x14ac:dyDescent="0.25">
      <c r="A50" s="41"/>
      <c r="B50" s="27"/>
      <c r="C50" s="39"/>
      <c r="D50" s="18">
        <v>2023</v>
      </c>
      <c r="E50" s="12">
        <v>0</v>
      </c>
      <c r="F50" s="12">
        <v>0</v>
      </c>
      <c r="G50" s="12">
        <v>0</v>
      </c>
      <c r="H50" s="4"/>
    </row>
    <row r="51" spans="1:8" s="3" customFormat="1" ht="135.75" customHeight="1" x14ac:dyDescent="0.25">
      <c r="A51" s="41"/>
      <c r="B51" s="27"/>
      <c r="C51" s="40"/>
      <c r="D51" s="18">
        <v>2024</v>
      </c>
      <c r="E51" s="12">
        <v>0</v>
      </c>
      <c r="F51" s="12">
        <v>0</v>
      </c>
      <c r="G51" s="12">
        <v>0</v>
      </c>
      <c r="H51" s="4"/>
    </row>
    <row r="52" spans="1:8" s="3" customFormat="1" x14ac:dyDescent="0.25">
      <c r="A52" s="41"/>
      <c r="B52" s="27"/>
      <c r="C52" s="38" t="s">
        <v>21</v>
      </c>
      <c r="D52" s="18" t="s">
        <v>46</v>
      </c>
      <c r="E52" s="14">
        <f>E53+E54+E55+E56+E57+E58</f>
        <v>0</v>
      </c>
      <c r="F52" s="14">
        <f t="shared" ref="F52:G52" si="5">F53+F54+F55+F56+F57+F58</f>
        <v>4337800</v>
      </c>
      <c r="G52" s="14">
        <f t="shared" si="5"/>
        <v>573346.18999999994</v>
      </c>
      <c r="H52" s="4"/>
    </row>
    <row r="53" spans="1:8" s="3" customFormat="1" x14ac:dyDescent="0.25">
      <c r="A53" s="41"/>
      <c r="B53" s="27"/>
      <c r="C53" s="39"/>
      <c r="D53" s="18">
        <v>2019</v>
      </c>
      <c r="E53" s="12">
        <v>0</v>
      </c>
      <c r="F53" s="12">
        <v>4337800</v>
      </c>
      <c r="G53" s="12">
        <v>573346.18999999994</v>
      </c>
      <c r="H53" s="4"/>
    </row>
    <row r="54" spans="1:8" s="3" customFormat="1" x14ac:dyDescent="0.25">
      <c r="A54" s="41"/>
      <c r="B54" s="27"/>
      <c r="C54" s="39"/>
      <c r="D54" s="18">
        <v>2020</v>
      </c>
      <c r="E54" s="12">
        <v>0</v>
      </c>
      <c r="F54" s="12">
        <v>0</v>
      </c>
      <c r="G54" s="12">
        <v>0</v>
      </c>
      <c r="H54" s="4"/>
    </row>
    <row r="55" spans="1:8" s="3" customFormat="1" x14ac:dyDescent="0.25">
      <c r="A55" s="41"/>
      <c r="B55" s="27"/>
      <c r="C55" s="39"/>
      <c r="D55" s="18">
        <v>2021</v>
      </c>
      <c r="E55" s="12">
        <v>0</v>
      </c>
      <c r="F55" s="12">
        <v>0</v>
      </c>
      <c r="G55" s="12">
        <v>0</v>
      </c>
      <c r="H55" s="4"/>
    </row>
    <row r="56" spans="1:8" s="3" customFormat="1" x14ac:dyDescent="0.25">
      <c r="A56" s="41"/>
      <c r="B56" s="27"/>
      <c r="C56" s="39"/>
      <c r="D56" s="18">
        <v>2022</v>
      </c>
      <c r="E56" s="12">
        <v>0</v>
      </c>
      <c r="F56" s="12">
        <v>0</v>
      </c>
      <c r="G56" s="12">
        <v>0</v>
      </c>
      <c r="H56" s="4"/>
    </row>
    <row r="57" spans="1:8" s="3" customFormat="1" x14ac:dyDescent="0.25">
      <c r="A57" s="41"/>
      <c r="B57" s="27"/>
      <c r="C57" s="39"/>
      <c r="D57" s="18">
        <v>2023</v>
      </c>
      <c r="E57" s="12">
        <v>0</v>
      </c>
      <c r="F57" s="12">
        <v>0</v>
      </c>
      <c r="G57" s="12">
        <v>0</v>
      </c>
      <c r="H57" s="4"/>
    </row>
    <row r="58" spans="1:8" s="3" customFormat="1" ht="130.5" customHeight="1" x14ac:dyDescent="0.25">
      <c r="A58" s="41"/>
      <c r="B58" s="27"/>
      <c r="C58" s="40"/>
      <c r="D58" s="18">
        <v>2024</v>
      </c>
      <c r="E58" s="12">
        <v>0</v>
      </c>
      <c r="F58" s="12">
        <v>0</v>
      </c>
      <c r="G58" s="12">
        <v>0</v>
      </c>
      <c r="H58" s="4"/>
    </row>
    <row r="59" spans="1:8" s="3" customFormat="1" x14ac:dyDescent="0.25">
      <c r="A59" s="41"/>
      <c r="B59" s="27"/>
      <c r="C59" s="38" t="s">
        <v>22</v>
      </c>
      <c r="D59" s="18" t="s">
        <v>46</v>
      </c>
      <c r="E59" s="14">
        <f>E60+E61+E62+E63+E64+E65</f>
        <v>0</v>
      </c>
      <c r="F59" s="14">
        <f t="shared" ref="F59:G59" si="6">F60+F61+F62+F63+F64+F65</f>
        <v>1490500</v>
      </c>
      <c r="G59" s="14">
        <f t="shared" si="6"/>
        <v>180360.27</v>
      </c>
      <c r="H59" s="4"/>
    </row>
    <row r="60" spans="1:8" s="3" customFormat="1" x14ac:dyDescent="0.25">
      <c r="A60" s="41"/>
      <c r="B60" s="27"/>
      <c r="C60" s="39"/>
      <c r="D60" s="18">
        <v>2019</v>
      </c>
      <c r="E60" s="12">
        <v>0</v>
      </c>
      <c r="F60" s="12">
        <v>1490500</v>
      </c>
      <c r="G60" s="12">
        <v>180360.27</v>
      </c>
      <c r="H60" s="4"/>
    </row>
    <row r="61" spans="1:8" s="3" customFormat="1" x14ac:dyDescent="0.25">
      <c r="A61" s="41"/>
      <c r="B61" s="27"/>
      <c r="C61" s="39"/>
      <c r="D61" s="18">
        <v>2020</v>
      </c>
      <c r="E61" s="12">
        <v>0</v>
      </c>
      <c r="F61" s="12">
        <v>0</v>
      </c>
      <c r="G61" s="12">
        <v>0</v>
      </c>
      <c r="H61" s="4"/>
    </row>
    <row r="62" spans="1:8" s="3" customFormat="1" x14ac:dyDescent="0.25">
      <c r="A62" s="41"/>
      <c r="B62" s="27"/>
      <c r="C62" s="39"/>
      <c r="D62" s="18">
        <v>2021</v>
      </c>
      <c r="E62" s="12">
        <v>0</v>
      </c>
      <c r="F62" s="12">
        <v>0</v>
      </c>
      <c r="G62" s="12">
        <v>0</v>
      </c>
      <c r="H62" s="4"/>
    </row>
    <row r="63" spans="1:8" s="3" customFormat="1" x14ac:dyDescent="0.25">
      <c r="A63" s="41"/>
      <c r="B63" s="27"/>
      <c r="C63" s="39"/>
      <c r="D63" s="18">
        <v>2022</v>
      </c>
      <c r="E63" s="12">
        <v>0</v>
      </c>
      <c r="F63" s="12">
        <v>0</v>
      </c>
      <c r="G63" s="12">
        <v>0</v>
      </c>
      <c r="H63" s="4"/>
    </row>
    <row r="64" spans="1:8" s="3" customFormat="1" x14ac:dyDescent="0.25">
      <c r="A64" s="41"/>
      <c r="B64" s="27"/>
      <c r="C64" s="39"/>
      <c r="D64" s="18">
        <v>2023</v>
      </c>
      <c r="E64" s="12">
        <v>0</v>
      </c>
      <c r="F64" s="12">
        <v>0</v>
      </c>
      <c r="G64" s="12">
        <v>0</v>
      </c>
      <c r="H64" s="4"/>
    </row>
    <row r="65" spans="1:8" s="3" customFormat="1" ht="63" customHeight="1" x14ac:dyDescent="0.25">
      <c r="A65" s="41"/>
      <c r="B65" s="27"/>
      <c r="C65" s="40"/>
      <c r="D65" s="18">
        <v>2024</v>
      </c>
      <c r="E65" s="12">
        <v>0</v>
      </c>
      <c r="F65" s="12">
        <v>0</v>
      </c>
      <c r="G65" s="12">
        <v>0</v>
      </c>
      <c r="H65" s="4"/>
    </row>
    <row r="66" spans="1:8" s="3" customFormat="1" x14ac:dyDescent="0.25">
      <c r="A66" s="41"/>
      <c r="B66" s="27"/>
      <c r="C66" s="38" t="s">
        <v>23</v>
      </c>
      <c r="D66" s="18" t="s">
        <v>46</v>
      </c>
      <c r="E66" s="14">
        <f>E67+E68+E69+E70+E71+E72</f>
        <v>0</v>
      </c>
      <c r="F66" s="14">
        <f t="shared" ref="F66:G66" si="7">F67+F68+F69+F70+F71+F72</f>
        <v>1659200</v>
      </c>
      <c r="G66" s="14">
        <f t="shared" si="7"/>
        <v>135769.07999999999</v>
      </c>
      <c r="H66" s="4"/>
    </row>
    <row r="67" spans="1:8" s="3" customFormat="1" x14ac:dyDescent="0.25">
      <c r="A67" s="41"/>
      <c r="B67" s="27"/>
      <c r="C67" s="39"/>
      <c r="D67" s="18">
        <v>2019</v>
      </c>
      <c r="E67" s="12">
        <v>0</v>
      </c>
      <c r="F67" s="12">
        <v>1659200</v>
      </c>
      <c r="G67" s="12">
        <v>135769.07999999999</v>
      </c>
      <c r="H67" s="4"/>
    </row>
    <row r="68" spans="1:8" s="3" customFormat="1" x14ac:dyDescent="0.25">
      <c r="A68" s="41"/>
      <c r="B68" s="27"/>
      <c r="C68" s="39"/>
      <c r="D68" s="18">
        <v>2020</v>
      </c>
      <c r="E68" s="12">
        <v>0</v>
      </c>
      <c r="F68" s="12">
        <v>0</v>
      </c>
      <c r="G68" s="12">
        <v>0</v>
      </c>
      <c r="H68" s="4"/>
    </row>
    <row r="69" spans="1:8" s="3" customFormat="1" x14ac:dyDescent="0.25">
      <c r="A69" s="41"/>
      <c r="B69" s="27"/>
      <c r="C69" s="39"/>
      <c r="D69" s="18">
        <v>2021</v>
      </c>
      <c r="E69" s="12">
        <v>0</v>
      </c>
      <c r="F69" s="12">
        <v>0</v>
      </c>
      <c r="G69" s="12">
        <v>0</v>
      </c>
      <c r="H69" s="4"/>
    </row>
    <row r="70" spans="1:8" s="3" customFormat="1" x14ac:dyDescent="0.25">
      <c r="A70" s="41"/>
      <c r="B70" s="27"/>
      <c r="C70" s="39"/>
      <c r="D70" s="18">
        <v>2022</v>
      </c>
      <c r="E70" s="12">
        <v>0</v>
      </c>
      <c r="F70" s="12">
        <v>0</v>
      </c>
      <c r="G70" s="12">
        <v>0</v>
      </c>
      <c r="H70" s="4"/>
    </row>
    <row r="71" spans="1:8" s="3" customFormat="1" x14ac:dyDescent="0.25">
      <c r="A71" s="41"/>
      <c r="B71" s="27"/>
      <c r="C71" s="39"/>
      <c r="D71" s="18">
        <v>2023</v>
      </c>
      <c r="E71" s="12">
        <v>0</v>
      </c>
      <c r="F71" s="12">
        <v>0</v>
      </c>
      <c r="G71" s="12">
        <v>0</v>
      </c>
      <c r="H71" s="4"/>
    </row>
    <row r="72" spans="1:8" s="3" customFormat="1" ht="75" customHeight="1" x14ac:dyDescent="0.25">
      <c r="A72" s="41"/>
      <c r="B72" s="27"/>
      <c r="C72" s="40"/>
      <c r="D72" s="18">
        <v>2024</v>
      </c>
      <c r="E72" s="12">
        <v>0</v>
      </c>
      <c r="F72" s="12">
        <v>0</v>
      </c>
      <c r="G72" s="12">
        <v>0</v>
      </c>
      <c r="H72" s="4"/>
    </row>
    <row r="73" spans="1:8" s="3" customFormat="1" x14ac:dyDescent="0.25">
      <c r="A73" s="41"/>
      <c r="B73" s="27"/>
      <c r="C73" s="38" t="s">
        <v>24</v>
      </c>
      <c r="D73" s="18" t="s">
        <v>46</v>
      </c>
      <c r="E73" s="14">
        <f>E74+E75+E76+E77+E78+E79</f>
        <v>0</v>
      </c>
      <c r="F73" s="14">
        <f t="shared" ref="F73:G73" si="8">F74+F75+F76+F77+F78+F79</f>
        <v>6331600</v>
      </c>
      <c r="G73" s="14">
        <f t="shared" si="8"/>
        <v>847154.99</v>
      </c>
      <c r="H73" s="4"/>
    </row>
    <row r="74" spans="1:8" s="3" customFormat="1" x14ac:dyDescent="0.25">
      <c r="A74" s="41"/>
      <c r="B74" s="27"/>
      <c r="C74" s="39"/>
      <c r="D74" s="18">
        <v>2019</v>
      </c>
      <c r="E74" s="12">
        <v>0</v>
      </c>
      <c r="F74" s="12">
        <v>6331600</v>
      </c>
      <c r="G74" s="12">
        <v>847154.99</v>
      </c>
      <c r="H74" s="4"/>
    </row>
    <row r="75" spans="1:8" s="3" customFormat="1" x14ac:dyDescent="0.25">
      <c r="A75" s="41"/>
      <c r="B75" s="27"/>
      <c r="C75" s="39"/>
      <c r="D75" s="18">
        <v>2020</v>
      </c>
      <c r="E75" s="12">
        <v>0</v>
      </c>
      <c r="F75" s="12">
        <v>0</v>
      </c>
      <c r="G75" s="12">
        <v>0</v>
      </c>
      <c r="H75" s="4"/>
    </row>
    <row r="76" spans="1:8" s="3" customFormat="1" x14ac:dyDescent="0.25">
      <c r="A76" s="41"/>
      <c r="B76" s="27"/>
      <c r="C76" s="39"/>
      <c r="D76" s="18">
        <v>2021</v>
      </c>
      <c r="E76" s="12">
        <v>0</v>
      </c>
      <c r="F76" s="12">
        <v>0</v>
      </c>
      <c r="G76" s="12">
        <v>0</v>
      </c>
      <c r="H76" s="4"/>
    </row>
    <row r="77" spans="1:8" s="3" customFormat="1" x14ac:dyDescent="0.25">
      <c r="A77" s="41"/>
      <c r="B77" s="27"/>
      <c r="C77" s="39"/>
      <c r="D77" s="18">
        <v>2022</v>
      </c>
      <c r="E77" s="12">
        <v>0</v>
      </c>
      <c r="F77" s="12">
        <v>0</v>
      </c>
      <c r="G77" s="12">
        <v>0</v>
      </c>
      <c r="H77" s="4"/>
    </row>
    <row r="78" spans="1:8" s="3" customFormat="1" x14ac:dyDescent="0.25">
      <c r="A78" s="41"/>
      <c r="B78" s="27"/>
      <c r="C78" s="39"/>
      <c r="D78" s="18">
        <v>2023</v>
      </c>
      <c r="E78" s="12">
        <v>0</v>
      </c>
      <c r="F78" s="12">
        <v>0</v>
      </c>
      <c r="G78" s="12">
        <v>0</v>
      </c>
      <c r="H78" s="4"/>
    </row>
    <row r="79" spans="1:8" s="3" customFormat="1" ht="97.5" customHeight="1" x14ac:dyDescent="0.25">
      <c r="A79" s="41"/>
      <c r="B79" s="27"/>
      <c r="C79" s="40"/>
      <c r="D79" s="18">
        <v>2024</v>
      </c>
      <c r="E79" s="12">
        <v>0</v>
      </c>
      <c r="F79" s="12">
        <v>0</v>
      </c>
      <c r="G79" s="12">
        <v>0</v>
      </c>
      <c r="H79" s="4"/>
    </row>
    <row r="80" spans="1:8" s="3" customFormat="1" x14ac:dyDescent="0.25">
      <c r="A80" s="41"/>
      <c r="B80" s="27"/>
      <c r="C80" s="38" t="s">
        <v>25</v>
      </c>
      <c r="D80" s="18" t="s">
        <v>46</v>
      </c>
      <c r="E80" s="14">
        <f>E81+E82+E83+E84+E85+E86</f>
        <v>0</v>
      </c>
      <c r="F80" s="14">
        <f t="shared" ref="F80:G80" si="9">F81+F82+F83+F84+F85+F86</f>
        <v>3717000</v>
      </c>
      <c r="G80" s="14">
        <f t="shared" si="9"/>
        <v>541000</v>
      </c>
      <c r="H80" s="4"/>
    </row>
    <row r="81" spans="1:8" s="3" customFormat="1" x14ac:dyDescent="0.25">
      <c r="A81" s="41"/>
      <c r="B81" s="27"/>
      <c r="C81" s="39"/>
      <c r="D81" s="18">
        <v>2019</v>
      </c>
      <c r="E81" s="12">
        <v>0</v>
      </c>
      <c r="F81" s="12">
        <v>3717000</v>
      </c>
      <c r="G81" s="12">
        <v>541000</v>
      </c>
      <c r="H81" s="4"/>
    </row>
    <row r="82" spans="1:8" s="3" customFormat="1" x14ac:dyDescent="0.25">
      <c r="A82" s="41"/>
      <c r="B82" s="27"/>
      <c r="C82" s="39"/>
      <c r="D82" s="18">
        <v>2020</v>
      </c>
      <c r="E82" s="12">
        <v>0</v>
      </c>
      <c r="F82" s="12">
        <v>0</v>
      </c>
      <c r="G82" s="12">
        <v>0</v>
      </c>
      <c r="H82" s="4"/>
    </row>
    <row r="83" spans="1:8" s="3" customFormat="1" x14ac:dyDescent="0.25">
      <c r="A83" s="41"/>
      <c r="B83" s="27"/>
      <c r="C83" s="39"/>
      <c r="D83" s="18">
        <v>2021</v>
      </c>
      <c r="E83" s="12">
        <v>0</v>
      </c>
      <c r="F83" s="12">
        <v>0</v>
      </c>
      <c r="G83" s="12">
        <v>0</v>
      </c>
      <c r="H83" s="4"/>
    </row>
    <row r="84" spans="1:8" s="3" customFormat="1" ht="21.75" customHeight="1" x14ac:dyDescent="0.25">
      <c r="A84" s="41"/>
      <c r="B84" s="27"/>
      <c r="C84" s="39"/>
      <c r="D84" s="18">
        <v>2022</v>
      </c>
      <c r="E84" s="12">
        <v>0</v>
      </c>
      <c r="F84" s="12">
        <v>0</v>
      </c>
      <c r="G84" s="12">
        <v>0</v>
      </c>
      <c r="H84" s="4"/>
    </row>
    <row r="85" spans="1:8" s="3" customFormat="1" x14ac:dyDescent="0.25">
      <c r="A85" s="41"/>
      <c r="B85" s="27"/>
      <c r="C85" s="39"/>
      <c r="D85" s="18">
        <v>2023</v>
      </c>
      <c r="E85" s="12">
        <v>0</v>
      </c>
      <c r="F85" s="12">
        <v>0</v>
      </c>
      <c r="G85" s="12">
        <v>0</v>
      </c>
      <c r="H85" s="4"/>
    </row>
    <row r="86" spans="1:8" s="3" customFormat="1" ht="112.5" customHeight="1" x14ac:dyDescent="0.25">
      <c r="A86" s="41"/>
      <c r="B86" s="27"/>
      <c r="C86" s="40"/>
      <c r="D86" s="18">
        <v>2024</v>
      </c>
      <c r="E86" s="12">
        <v>0</v>
      </c>
      <c r="F86" s="12">
        <v>0</v>
      </c>
      <c r="G86" s="12">
        <v>0</v>
      </c>
      <c r="H86" s="4"/>
    </row>
    <row r="87" spans="1:8" s="3" customFormat="1" x14ac:dyDescent="0.25">
      <c r="A87" s="41"/>
      <c r="B87" s="27"/>
      <c r="C87" s="38" t="s">
        <v>31</v>
      </c>
      <c r="D87" s="18" t="s">
        <v>46</v>
      </c>
      <c r="E87" s="14">
        <f>E88+E89+E90+E91+E92+E93</f>
        <v>0</v>
      </c>
      <c r="F87" s="14">
        <f t="shared" ref="F87:G87" si="10">F88+F89+F90+F91+F92+F93</f>
        <v>7336700</v>
      </c>
      <c r="G87" s="14">
        <f t="shared" si="10"/>
        <v>843158.69</v>
      </c>
      <c r="H87" s="4"/>
    </row>
    <row r="88" spans="1:8" s="3" customFormat="1" x14ac:dyDescent="0.25">
      <c r="A88" s="41"/>
      <c r="B88" s="27"/>
      <c r="C88" s="39"/>
      <c r="D88" s="18">
        <v>2019</v>
      </c>
      <c r="E88" s="12">
        <v>0</v>
      </c>
      <c r="F88" s="12">
        <v>7336700</v>
      </c>
      <c r="G88" s="12">
        <v>843158.69</v>
      </c>
      <c r="H88" s="4"/>
    </row>
    <row r="89" spans="1:8" s="3" customFormat="1" x14ac:dyDescent="0.25">
      <c r="A89" s="41"/>
      <c r="B89" s="27"/>
      <c r="C89" s="39"/>
      <c r="D89" s="18">
        <v>2020</v>
      </c>
      <c r="E89" s="12">
        <v>0</v>
      </c>
      <c r="F89" s="12">
        <v>0</v>
      </c>
      <c r="G89" s="12">
        <v>0</v>
      </c>
      <c r="H89" s="4"/>
    </row>
    <row r="90" spans="1:8" s="3" customFormat="1" x14ac:dyDescent="0.25">
      <c r="A90" s="41"/>
      <c r="B90" s="27"/>
      <c r="C90" s="39"/>
      <c r="D90" s="18">
        <v>2021</v>
      </c>
      <c r="E90" s="12">
        <v>0</v>
      </c>
      <c r="F90" s="12">
        <v>0</v>
      </c>
      <c r="G90" s="12">
        <v>0</v>
      </c>
      <c r="H90" s="4"/>
    </row>
    <row r="91" spans="1:8" s="3" customFormat="1" x14ac:dyDescent="0.25">
      <c r="A91" s="41"/>
      <c r="B91" s="27"/>
      <c r="C91" s="39"/>
      <c r="D91" s="18">
        <v>2022</v>
      </c>
      <c r="E91" s="12">
        <v>0</v>
      </c>
      <c r="F91" s="12">
        <v>0</v>
      </c>
      <c r="G91" s="12">
        <v>0</v>
      </c>
      <c r="H91" s="4"/>
    </row>
    <row r="92" spans="1:8" s="3" customFormat="1" x14ac:dyDescent="0.25">
      <c r="A92" s="41"/>
      <c r="B92" s="27"/>
      <c r="C92" s="39"/>
      <c r="D92" s="18">
        <v>2023</v>
      </c>
      <c r="E92" s="12">
        <v>0</v>
      </c>
      <c r="F92" s="12">
        <v>0</v>
      </c>
      <c r="G92" s="12">
        <v>0</v>
      </c>
      <c r="H92" s="4"/>
    </row>
    <row r="93" spans="1:8" s="3" customFormat="1" ht="130.5" customHeight="1" x14ac:dyDescent="0.25">
      <c r="A93" s="41"/>
      <c r="B93" s="27"/>
      <c r="C93" s="40"/>
      <c r="D93" s="18">
        <v>2024</v>
      </c>
      <c r="E93" s="12">
        <v>0</v>
      </c>
      <c r="F93" s="12">
        <v>0</v>
      </c>
      <c r="G93" s="12">
        <v>0</v>
      </c>
      <c r="H93" s="4"/>
    </row>
    <row r="94" spans="1:8" s="3" customFormat="1" x14ac:dyDescent="0.25">
      <c r="A94" s="41" t="s">
        <v>65</v>
      </c>
      <c r="B94" s="27" t="s">
        <v>54</v>
      </c>
      <c r="C94" s="38" t="s">
        <v>26</v>
      </c>
      <c r="D94" s="18" t="s">
        <v>46</v>
      </c>
      <c r="E94" s="14">
        <f>E95+E96+E97+E98+E99+E100</f>
        <v>0</v>
      </c>
      <c r="F94" s="14">
        <f t="shared" ref="F94:G94" si="11">F95+F96+F97+F98+F99+F100</f>
        <v>88214600</v>
      </c>
      <c r="G94" s="14">
        <f t="shared" si="11"/>
        <v>4642933.09</v>
      </c>
      <c r="H94" s="4"/>
    </row>
    <row r="95" spans="1:8" s="3" customFormat="1" x14ac:dyDescent="0.25">
      <c r="A95" s="41"/>
      <c r="B95" s="27"/>
      <c r="C95" s="39"/>
      <c r="D95" s="18">
        <v>2019</v>
      </c>
      <c r="E95" s="12">
        <v>0</v>
      </c>
      <c r="F95" s="12">
        <v>88214600</v>
      </c>
      <c r="G95" s="12">
        <v>4642933.09</v>
      </c>
      <c r="H95" s="4"/>
    </row>
    <row r="96" spans="1:8" s="3" customFormat="1" x14ac:dyDescent="0.25">
      <c r="A96" s="41"/>
      <c r="B96" s="27"/>
      <c r="C96" s="39"/>
      <c r="D96" s="18">
        <v>2020</v>
      </c>
      <c r="E96" s="12">
        <v>0</v>
      </c>
      <c r="F96" s="12">
        <v>0</v>
      </c>
      <c r="G96" s="12">
        <v>0</v>
      </c>
      <c r="H96" s="4"/>
    </row>
    <row r="97" spans="1:8" s="3" customFormat="1" x14ac:dyDescent="0.25">
      <c r="A97" s="41"/>
      <c r="B97" s="27"/>
      <c r="C97" s="39"/>
      <c r="D97" s="18">
        <v>2021</v>
      </c>
      <c r="E97" s="12">
        <v>0</v>
      </c>
      <c r="F97" s="12">
        <v>0</v>
      </c>
      <c r="G97" s="12">
        <v>0</v>
      </c>
      <c r="H97" s="4"/>
    </row>
    <row r="98" spans="1:8" s="3" customFormat="1" x14ac:dyDescent="0.25">
      <c r="A98" s="41"/>
      <c r="B98" s="27"/>
      <c r="C98" s="39"/>
      <c r="D98" s="18">
        <v>2022</v>
      </c>
      <c r="E98" s="12">
        <v>0</v>
      </c>
      <c r="F98" s="12">
        <v>0</v>
      </c>
      <c r="G98" s="12">
        <v>0</v>
      </c>
      <c r="H98" s="4"/>
    </row>
    <row r="99" spans="1:8" s="3" customFormat="1" x14ac:dyDescent="0.25">
      <c r="A99" s="41"/>
      <c r="B99" s="27"/>
      <c r="C99" s="39"/>
      <c r="D99" s="18">
        <v>2023</v>
      </c>
      <c r="E99" s="12">
        <v>0</v>
      </c>
      <c r="F99" s="12">
        <v>0</v>
      </c>
      <c r="G99" s="12">
        <v>0</v>
      </c>
      <c r="H99" s="4"/>
    </row>
    <row r="100" spans="1:8" s="3" customFormat="1" ht="136.5" customHeight="1" x14ac:dyDescent="0.25">
      <c r="A100" s="41"/>
      <c r="B100" s="27"/>
      <c r="C100" s="40"/>
      <c r="D100" s="18">
        <v>2024</v>
      </c>
      <c r="E100" s="12">
        <v>0</v>
      </c>
      <c r="F100" s="12">
        <v>0</v>
      </c>
      <c r="G100" s="12">
        <v>0</v>
      </c>
      <c r="H100" s="4"/>
    </row>
    <row r="101" spans="1:8" s="3" customFormat="1" x14ac:dyDescent="0.25">
      <c r="A101" s="41" t="s">
        <v>66</v>
      </c>
      <c r="B101" s="27" t="s">
        <v>55</v>
      </c>
      <c r="C101" s="38" t="s">
        <v>27</v>
      </c>
      <c r="D101" s="23" t="s">
        <v>46</v>
      </c>
      <c r="E101" s="14">
        <f>E102+E103+E104+E105+E106+E107</f>
        <v>0</v>
      </c>
      <c r="F101" s="14">
        <f>F102+F103+F104+F105+F106+F107</f>
        <v>3132726360.4499998</v>
      </c>
      <c r="G101" s="14">
        <f t="shared" ref="G101" si="12">G102+G103+G104+G105+G106+G107</f>
        <v>0</v>
      </c>
      <c r="H101" s="4"/>
    </row>
    <row r="102" spans="1:8" s="3" customFormat="1" x14ac:dyDescent="0.25">
      <c r="A102" s="41"/>
      <c r="B102" s="27"/>
      <c r="C102" s="39"/>
      <c r="D102" s="23">
        <v>2019</v>
      </c>
      <c r="E102" s="12">
        <v>0</v>
      </c>
      <c r="F102" s="12">
        <v>523150960.44999999</v>
      </c>
      <c r="G102" s="12">
        <v>0</v>
      </c>
      <c r="H102" s="4"/>
    </row>
    <row r="103" spans="1:8" s="3" customFormat="1" x14ac:dyDescent="0.25">
      <c r="A103" s="41"/>
      <c r="B103" s="27"/>
      <c r="C103" s="39"/>
      <c r="D103" s="23">
        <v>2020</v>
      </c>
      <c r="E103" s="12">
        <v>0</v>
      </c>
      <c r="F103" s="12">
        <v>531385000</v>
      </c>
      <c r="G103" s="12">
        <v>0</v>
      </c>
      <c r="H103" s="4"/>
    </row>
    <row r="104" spans="1:8" s="3" customFormat="1" x14ac:dyDescent="0.25">
      <c r="A104" s="41"/>
      <c r="B104" s="27"/>
      <c r="C104" s="39"/>
      <c r="D104" s="23">
        <v>2021</v>
      </c>
      <c r="E104" s="12">
        <v>0</v>
      </c>
      <c r="F104" s="12">
        <v>519547600</v>
      </c>
      <c r="G104" s="12">
        <v>0</v>
      </c>
      <c r="H104" s="4"/>
    </row>
    <row r="105" spans="1:8" s="3" customFormat="1" x14ac:dyDescent="0.25">
      <c r="A105" s="41"/>
      <c r="B105" s="27"/>
      <c r="C105" s="39"/>
      <c r="D105" s="23">
        <v>2022</v>
      </c>
      <c r="E105" s="12">
        <v>0</v>
      </c>
      <c r="F105" s="12">
        <v>519547600</v>
      </c>
      <c r="G105" s="12">
        <v>0</v>
      </c>
      <c r="H105" s="4"/>
    </row>
    <row r="106" spans="1:8" s="3" customFormat="1" x14ac:dyDescent="0.25">
      <c r="A106" s="41"/>
      <c r="B106" s="27"/>
      <c r="C106" s="39"/>
      <c r="D106" s="23">
        <v>2023</v>
      </c>
      <c r="E106" s="12">
        <v>0</v>
      </c>
      <c r="F106" s="12">
        <v>519547600</v>
      </c>
      <c r="G106" s="12">
        <v>0</v>
      </c>
      <c r="H106" s="4"/>
    </row>
    <row r="107" spans="1:8" s="3" customFormat="1" ht="291.75" customHeight="1" x14ac:dyDescent="0.25">
      <c r="A107" s="41"/>
      <c r="B107" s="27"/>
      <c r="C107" s="40"/>
      <c r="D107" s="23">
        <v>2024</v>
      </c>
      <c r="E107" s="12">
        <v>0</v>
      </c>
      <c r="F107" s="12">
        <v>519547600</v>
      </c>
      <c r="G107" s="12">
        <v>0</v>
      </c>
      <c r="H107" s="4"/>
    </row>
    <row r="108" spans="1:8" s="3" customFormat="1" x14ac:dyDescent="0.25">
      <c r="A108" s="41"/>
      <c r="B108" s="27"/>
      <c r="C108" s="38" t="s">
        <v>32</v>
      </c>
      <c r="D108" s="18" t="s">
        <v>46</v>
      </c>
      <c r="E108" s="14">
        <f>E109+E110+E111+E112+E113+E114</f>
        <v>0</v>
      </c>
      <c r="F108" s="14">
        <f t="shared" ref="F108:G108" si="13">F109+F110+F111+F112+F113+F114</f>
        <v>16211639.550000001</v>
      </c>
      <c r="G108" s="14">
        <f t="shared" si="13"/>
        <v>0</v>
      </c>
      <c r="H108" s="4"/>
    </row>
    <row r="109" spans="1:8" s="3" customFormat="1" x14ac:dyDescent="0.25">
      <c r="A109" s="41"/>
      <c r="B109" s="27"/>
      <c r="C109" s="39"/>
      <c r="D109" s="18">
        <v>2019</v>
      </c>
      <c r="E109" s="12">
        <v>0</v>
      </c>
      <c r="F109" s="12">
        <v>16211639.550000001</v>
      </c>
      <c r="G109" s="12">
        <v>0</v>
      </c>
      <c r="H109" s="4"/>
    </row>
    <row r="110" spans="1:8" s="3" customFormat="1" x14ac:dyDescent="0.25">
      <c r="A110" s="41"/>
      <c r="B110" s="27"/>
      <c r="C110" s="39"/>
      <c r="D110" s="18">
        <v>2020</v>
      </c>
      <c r="E110" s="12">
        <v>0</v>
      </c>
      <c r="F110" s="12">
        <v>0</v>
      </c>
      <c r="G110" s="12">
        <v>0</v>
      </c>
      <c r="H110" s="4"/>
    </row>
    <row r="111" spans="1:8" s="3" customFormat="1" ht="21" customHeight="1" x14ac:dyDescent="0.25">
      <c r="A111" s="41"/>
      <c r="B111" s="27"/>
      <c r="C111" s="39"/>
      <c r="D111" s="18">
        <v>2021</v>
      </c>
      <c r="E111" s="12">
        <v>0</v>
      </c>
      <c r="F111" s="12">
        <v>0</v>
      </c>
      <c r="G111" s="12">
        <v>0</v>
      </c>
      <c r="H111" s="4"/>
    </row>
    <row r="112" spans="1:8" s="3" customFormat="1" x14ac:dyDescent="0.25">
      <c r="A112" s="41"/>
      <c r="B112" s="27"/>
      <c r="C112" s="39"/>
      <c r="D112" s="18">
        <v>2022</v>
      </c>
      <c r="E112" s="12">
        <v>0</v>
      </c>
      <c r="F112" s="12">
        <v>0</v>
      </c>
      <c r="G112" s="12">
        <v>0</v>
      </c>
      <c r="H112" s="4"/>
    </row>
    <row r="113" spans="1:8" s="3" customFormat="1" ht="196.5" customHeight="1" x14ac:dyDescent="0.25">
      <c r="A113" s="41"/>
      <c r="B113" s="27"/>
      <c r="C113" s="39"/>
      <c r="D113" s="18">
        <v>2023</v>
      </c>
      <c r="E113" s="12">
        <v>0</v>
      </c>
      <c r="F113" s="12">
        <v>0</v>
      </c>
      <c r="G113" s="12">
        <v>0</v>
      </c>
      <c r="H113" s="4"/>
    </row>
    <row r="114" spans="1:8" s="3" customFormat="1" ht="62.25" customHeight="1" x14ac:dyDescent="0.25">
      <c r="A114" s="41"/>
      <c r="B114" s="27"/>
      <c r="C114" s="40"/>
      <c r="D114" s="18">
        <v>2024</v>
      </c>
      <c r="E114" s="12">
        <v>0</v>
      </c>
      <c r="F114" s="12">
        <v>0</v>
      </c>
      <c r="G114" s="12">
        <v>0</v>
      </c>
      <c r="H114" s="4"/>
    </row>
    <row r="115" spans="1:8" s="3" customFormat="1" x14ac:dyDescent="0.25">
      <c r="A115" s="42" t="s">
        <v>67</v>
      </c>
      <c r="B115" s="35" t="s">
        <v>56</v>
      </c>
      <c r="C115" s="38" t="s">
        <v>28</v>
      </c>
      <c r="D115" s="18" t="s">
        <v>46</v>
      </c>
      <c r="E115" s="14">
        <f>E116+E117+E118+E119+E120+E121</f>
        <v>0</v>
      </c>
      <c r="F115" s="14">
        <f t="shared" ref="F115:G115" si="14">F116+F117+F118+F119+F120+F121</f>
        <v>3445600</v>
      </c>
      <c r="G115" s="14">
        <f t="shared" si="14"/>
        <v>514943.67</v>
      </c>
      <c r="H115" s="4"/>
    </row>
    <row r="116" spans="1:8" s="3" customFormat="1" x14ac:dyDescent="0.25">
      <c r="A116" s="43"/>
      <c r="B116" s="36"/>
      <c r="C116" s="39"/>
      <c r="D116" s="18">
        <v>2019</v>
      </c>
      <c r="E116" s="12">
        <v>0</v>
      </c>
      <c r="F116" s="12">
        <v>3445600</v>
      </c>
      <c r="G116" s="12">
        <v>514943.67</v>
      </c>
      <c r="H116" s="4"/>
    </row>
    <row r="117" spans="1:8" s="3" customFormat="1" x14ac:dyDescent="0.25">
      <c r="A117" s="43"/>
      <c r="B117" s="36"/>
      <c r="C117" s="39"/>
      <c r="D117" s="18">
        <v>2020</v>
      </c>
      <c r="E117" s="12">
        <v>0</v>
      </c>
      <c r="F117" s="12">
        <v>0</v>
      </c>
      <c r="G117" s="12">
        <v>0</v>
      </c>
      <c r="H117" s="4"/>
    </row>
    <row r="118" spans="1:8" s="3" customFormat="1" x14ac:dyDescent="0.25">
      <c r="A118" s="43"/>
      <c r="B118" s="36"/>
      <c r="C118" s="39"/>
      <c r="D118" s="18">
        <v>2021</v>
      </c>
      <c r="E118" s="12">
        <v>0</v>
      </c>
      <c r="F118" s="12">
        <v>0</v>
      </c>
      <c r="G118" s="12">
        <v>0</v>
      </c>
      <c r="H118" s="4"/>
    </row>
    <row r="119" spans="1:8" s="3" customFormat="1" x14ac:dyDescent="0.25">
      <c r="A119" s="43"/>
      <c r="B119" s="36"/>
      <c r="C119" s="39"/>
      <c r="D119" s="18">
        <v>2022</v>
      </c>
      <c r="E119" s="12">
        <v>0</v>
      </c>
      <c r="F119" s="12">
        <v>0</v>
      </c>
      <c r="G119" s="12">
        <v>0</v>
      </c>
      <c r="H119" s="4"/>
    </row>
    <row r="120" spans="1:8" s="3" customFormat="1" x14ac:dyDescent="0.25">
      <c r="A120" s="43"/>
      <c r="B120" s="36"/>
      <c r="C120" s="39"/>
      <c r="D120" s="18">
        <v>2023</v>
      </c>
      <c r="E120" s="12">
        <v>0</v>
      </c>
      <c r="F120" s="12">
        <v>0</v>
      </c>
      <c r="G120" s="12">
        <v>0</v>
      </c>
      <c r="H120" s="4"/>
    </row>
    <row r="121" spans="1:8" s="3" customFormat="1" ht="63" customHeight="1" x14ac:dyDescent="0.25">
      <c r="A121" s="43"/>
      <c r="B121" s="36"/>
      <c r="C121" s="40"/>
      <c r="D121" s="18">
        <v>2024</v>
      </c>
      <c r="E121" s="12">
        <v>0</v>
      </c>
      <c r="F121" s="12">
        <v>0</v>
      </c>
      <c r="G121" s="12">
        <v>0</v>
      </c>
      <c r="H121" s="4"/>
    </row>
    <row r="122" spans="1:8" s="3" customFormat="1" x14ac:dyDescent="0.25">
      <c r="A122" s="43"/>
      <c r="B122" s="36"/>
      <c r="C122" s="38" t="s">
        <v>29</v>
      </c>
      <c r="D122" s="18" t="s">
        <v>46</v>
      </c>
      <c r="E122" s="14">
        <f>E123+E124+E125+E126+E127+E128</f>
        <v>0</v>
      </c>
      <c r="F122" s="14">
        <f>F123+F124+F125+F126+F127+F128</f>
        <v>2813900</v>
      </c>
      <c r="G122" s="14">
        <f>G123+G124+G125+G126+G127+G128</f>
        <v>420537.33</v>
      </c>
      <c r="H122" s="4"/>
    </row>
    <row r="123" spans="1:8" s="3" customFormat="1" x14ac:dyDescent="0.25">
      <c r="A123" s="43"/>
      <c r="B123" s="36"/>
      <c r="C123" s="39"/>
      <c r="D123" s="18">
        <v>2019</v>
      </c>
      <c r="E123" s="12">
        <v>0</v>
      </c>
      <c r="F123" s="12">
        <v>2813900</v>
      </c>
      <c r="G123" s="12">
        <v>420537.33</v>
      </c>
      <c r="H123" s="4"/>
    </row>
    <row r="124" spans="1:8" s="3" customFormat="1" x14ac:dyDescent="0.25">
      <c r="A124" s="43"/>
      <c r="B124" s="36"/>
      <c r="C124" s="39"/>
      <c r="D124" s="18">
        <v>2020</v>
      </c>
      <c r="E124" s="12">
        <v>0</v>
      </c>
      <c r="F124" s="12">
        <v>0</v>
      </c>
      <c r="G124" s="12">
        <v>0</v>
      </c>
      <c r="H124" s="4"/>
    </row>
    <row r="125" spans="1:8" s="3" customFormat="1" x14ac:dyDescent="0.25">
      <c r="A125" s="43"/>
      <c r="B125" s="36"/>
      <c r="C125" s="39"/>
      <c r="D125" s="18">
        <v>2021</v>
      </c>
      <c r="E125" s="12">
        <v>0</v>
      </c>
      <c r="F125" s="12">
        <v>0</v>
      </c>
      <c r="G125" s="12">
        <v>0</v>
      </c>
      <c r="H125" s="4"/>
    </row>
    <row r="126" spans="1:8" s="3" customFormat="1" x14ac:dyDescent="0.25">
      <c r="A126" s="43"/>
      <c r="B126" s="36"/>
      <c r="C126" s="39"/>
      <c r="D126" s="18">
        <v>2022</v>
      </c>
      <c r="E126" s="12">
        <v>0</v>
      </c>
      <c r="F126" s="12">
        <v>0</v>
      </c>
      <c r="G126" s="12">
        <v>0</v>
      </c>
      <c r="H126" s="4"/>
    </row>
    <row r="127" spans="1:8" s="3" customFormat="1" x14ac:dyDescent="0.25">
      <c r="A127" s="43"/>
      <c r="B127" s="36"/>
      <c r="C127" s="39"/>
      <c r="D127" s="18">
        <v>2023</v>
      </c>
      <c r="E127" s="12">
        <v>0</v>
      </c>
      <c r="F127" s="12">
        <v>0</v>
      </c>
      <c r="G127" s="12">
        <v>0</v>
      </c>
      <c r="H127" s="4"/>
    </row>
    <row r="128" spans="1:8" s="3" customFormat="1" ht="60" customHeight="1" x14ac:dyDescent="0.25">
      <c r="A128" s="43"/>
      <c r="B128" s="36"/>
      <c r="C128" s="40"/>
      <c r="D128" s="18">
        <v>2024</v>
      </c>
      <c r="E128" s="12">
        <v>0</v>
      </c>
      <c r="F128" s="12">
        <v>0</v>
      </c>
      <c r="G128" s="12">
        <v>0</v>
      </c>
      <c r="H128" s="4"/>
    </row>
    <row r="129" spans="1:8" s="3" customFormat="1" x14ac:dyDescent="0.25">
      <c r="A129" s="43"/>
      <c r="B129" s="36"/>
      <c r="C129" s="38" t="s">
        <v>49</v>
      </c>
      <c r="D129" s="23" t="s">
        <v>46</v>
      </c>
      <c r="E129" s="14">
        <f>E130+E131+E132+E133+E134+E135</f>
        <v>0</v>
      </c>
      <c r="F129" s="14">
        <f t="shared" ref="F129:G129" si="15">F130+F131+F132+F133+F134+F135</f>
        <v>22790300</v>
      </c>
      <c r="G129" s="14">
        <f t="shared" si="15"/>
        <v>948400</v>
      </c>
      <c r="H129" s="4"/>
    </row>
    <row r="130" spans="1:8" s="3" customFormat="1" x14ac:dyDescent="0.25">
      <c r="A130" s="43"/>
      <c r="B130" s="36"/>
      <c r="C130" s="39"/>
      <c r="D130" s="23">
        <v>2019</v>
      </c>
      <c r="E130" s="12">
        <v>0</v>
      </c>
      <c r="F130" s="12">
        <v>0</v>
      </c>
      <c r="G130" s="12">
        <v>0</v>
      </c>
      <c r="H130" s="4"/>
    </row>
    <row r="131" spans="1:8" s="3" customFormat="1" x14ac:dyDescent="0.25">
      <c r="A131" s="43"/>
      <c r="B131" s="36"/>
      <c r="C131" s="39"/>
      <c r="D131" s="23">
        <v>2020</v>
      </c>
      <c r="E131" s="12">
        <v>0</v>
      </c>
      <c r="F131" s="12">
        <v>7156500</v>
      </c>
      <c r="G131" s="12">
        <v>948400</v>
      </c>
      <c r="H131" s="4"/>
    </row>
    <row r="132" spans="1:8" s="3" customFormat="1" x14ac:dyDescent="0.25">
      <c r="A132" s="43"/>
      <c r="B132" s="36"/>
      <c r="C132" s="39"/>
      <c r="D132" s="23">
        <v>2021</v>
      </c>
      <c r="E132" s="12">
        <v>0</v>
      </c>
      <c r="F132" s="12">
        <v>5962400</v>
      </c>
      <c r="G132" s="12">
        <v>0</v>
      </c>
      <c r="H132" s="4"/>
    </row>
    <row r="133" spans="1:8" s="3" customFormat="1" x14ac:dyDescent="0.25">
      <c r="A133" s="43"/>
      <c r="B133" s="36"/>
      <c r="C133" s="39"/>
      <c r="D133" s="23">
        <v>2022</v>
      </c>
      <c r="E133" s="12">
        <v>0</v>
      </c>
      <c r="F133" s="12">
        <v>9671400</v>
      </c>
      <c r="G133" s="12">
        <v>0</v>
      </c>
      <c r="H133" s="4"/>
    </row>
    <row r="134" spans="1:8" s="3" customFormat="1" x14ac:dyDescent="0.25">
      <c r="A134" s="43"/>
      <c r="B134" s="36"/>
      <c r="C134" s="39"/>
      <c r="D134" s="23">
        <v>2023</v>
      </c>
      <c r="E134" s="12">
        <v>0</v>
      </c>
      <c r="F134" s="12">
        <v>0</v>
      </c>
      <c r="G134" s="12">
        <v>0</v>
      </c>
      <c r="H134" s="4"/>
    </row>
    <row r="135" spans="1:8" s="3" customFormat="1" ht="62.25" customHeight="1" x14ac:dyDescent="0.25">
      <c r="A135" s="43"/>
      <c r="B135" s="36"/>
      <c r="C135" s="40"/>
      <c r="D135" s="23">
        <v>2024</v>
      </c>
      <c r="E135" s="12">
        <v>0</v>
      </c>
      <c r="F135" s="12">
        <v>0</v>
      </c>
      <c r="G135" s="12">
        <v>0</v>
      </c>
      <c r="H135" s="4"/>
    </row>
    <row r="136" spans="1:8" s="3" customFormat="1" x14ac:dyDescent="0.25">
      <c r="A136" s="43"/>
      <c r="B136" s="36"/>
      <c r="C136" s="38" t="s">
        <v>33</v>
      </c>
      <c r="D136" s="18" t="s">
        <v>46</v>
      </c>
      <c r="E136" s="14">
        <f>E137+E138+E139+E140+E141+E142</f>
        <v>0</v>
      </c>
      <c r="F136" s="14">
        <f t="shared" ref="F136:G136" si="16">F137+F138+F139+F140+F141+F142</f>
        <v>7925300</v>
      </c>
      <c r="G136" s="14">
        <f t="shared" si="16"/>
        <v>1300000</v>
      </c>
      <c r="H136" s="4"/>
    </row>
    <row r="137" spans="1:8" s="3" customFormat="1" x14ac:dyDescent="0.25">
      <c r="A137" s="43"/>
      <c r="B137" s="36"/>
      <c r="C137" s="39"/>
      <c r="D137" s="18">
        <v>2019</v>
      </c>
      <c r="E137" s="12">
        <v>0</v>
      </c>
      <c r="F137" s="12">
        <v>7925300</v>
      </c>
      <c r="G137" s="12">
        <v>1300000</v>
      </c>
      <c r="H137" s="4"/>
    </row>
    <row r="138" spans="1:8" s="3" customFormat="1" x14ac:dyDescent="0.25">
      <c r="A138" s="43"/>
      <c r="B138" s="36"/>
      <c r="C138" s="39"/>
      <c r="D138" s="18">
        <v>2020</v>
      </c>
      <c r="E138" s="9"/>
      <c r="F138" s="9"/>
      <c r="G138" s="9"/>
      <c r="H138" s="4"/>
    </row>
    <row r="139" spans="1:8" s="3" customFormat="1" x14ac:dyDescent="0.25">
      <c r="A139" s="43"/>
      <c r="B139" s="36"/>
      <c r="C139" s="39"/>
      <c r="D139" s="18">
        <v>2021</v>
      </c>
      <c r="E139" s="12">
        <v>0</v>
      </c>
      <c r="F139" s="12">
        <v>0</v>
      </c>
      <c r="G139" s="12">
        <v>0</v>
      </c>
      <c r="H139" s="4"/>
    </row>
    <row r="140" spans="1:8" s="3" customFormat="1" x14ac:dyDescent="0.25">
      <c r="A140" s="43"/>
      <c r="B140" s="36"/>
      <c r="C140" s="39"/>
      <c r="D140" s="18">
        <v>2022</v>
      </c>
      <c r="E140" s="12">
        <v>0</v>
      </c>
      <c r="F140" s="12">
        <v>0</v>
      </c>
      <c r="G140" s="12">
        <v>0</v>
      </c>
      <c r="H140" s="4"/>
    </row>
    <row r="141" spans="1:8" s="3" customFormat="1" x14ac:dyDescent="0.25">
      <c r="A141" s="43"/>
      <c r="B141" s="36"/>
      <c r="C141" s="39"/>
      <c r="D141" s="18">
        <v>2023</v>
      </c>
      <c r="E141" s="12">
        <v>0</v>
      </c>
      <c r="F141" s="12">
        <v>0</v>
      </c>
      <c r="G141" s="12">
        <v>0</v>
      </c>
      <c r="H141" s="4"/>
    </row>
    <row r="142" spans="1:8" s="3" customFormat="1" ht="38.25" customHeight="1" x14ac:dyDescent="0.25">
      <c r="A142" s="44"/>
      <c r="B142" s="37"/>
      <c r="C142" s="40"/>
      <c r="D142" s="18">
        <v>2024</v>
      </c>
      <c r="E142" s="12">
        <v>0</v>
      </c>
      <c r="F142" s="12">
        <v>0</v>
      </c>
      <c r="G142" s="12">
        <v>0</v>
      </c>
      <c r="H142" s="4"/>
    </row>
    <row r="143" spans="1:8" s="3" customFormat="1" x14ac:dyDescent="0.25">
      <c r="A143" s="41" t="s">
        <v>68</v>
      </c>
      <c r="B143" s="27" t="s">
        <v>58</v>
      </c>
      <c r="C143" s="38" t="s">
        <v>37</v>
      </c>
      <c r="D143" s="18" t="s">
        <v>46</v>
      </c>
      <c r="E143" s="14">
        <f>E144+E145+E146+E147+E148+E149</f>
        <v>0</v>
      </c>
      <c r="F143" s="14">
        <f t="shared" ref="F143:G143" si="17">F144+F145+F146+F147+F148+F149</f>
        <v>26215800</v>
      </c>
      <c r="G143" s="14">
        <f t="shared" si="17"/>
        <v>3143957.5700000003</v>
      </c>
      <c r="H143" s="4"/>
    </row>
    <row r="144" spans="1:8" s="3" customFormat="1" x14ac:dyDescent="0.25">
      <c r="A144" s="41"/>
      <c r="B144" s="27"/>
      <c r="C144" s="39"/>
      <c r="D144" s="18">
        <v>2019</v>
      </c>
      <c r="E144" s="12">
        <v>0</v>
      </c>
      <c r="F144" s="12">
        <v>2197100</v>
      </c>
      <c r="G144" s="12">
        <v>516957.57</v>
      </c>
      <c r="H144" s="4"/>
    </row>
    <row r="145" spans="1:8" s="3" customFormat="1" x14ac:dyDescent="0.25">
      <c r="A145" s="41"/>
      <c r="B145" s="27"/>
      <c r="C145" s="39"/>
      <c r="D145" s="18">
        <v>2020</v>
      </c>
      <c r="E145" s="12">
        <v>0</v>
      </c>
      <c r="F145" s="12">
        <v>6592700</v>
      </c>
      <c r="G145" s="12">
        <v>525400</v>
      </c>
      <c r="H145" s="4"/>
    </row>
    <row r="146" spans="1:8" s="3" customFormat="1" ht="22.5" customHeight="1" x14ac:dyDescent="0.25">
      <c r="A146" s="41"/>
      <c r="B146" s="27"/>
      <c r="C146" s="39"/>
      <c r="D146" s="18">
        <v>2021</v>
      </c>
      <c r="E146" s="12">
        <v>0</v>
      </c>
      <c r="F146" s="12">
        <v>4356500</v>
      </c>
      <c r="G146" s="12">
        <v>525400</v>
      </c>
      <c r="H146" s="4"/>
    </row>
    <row r="147" spans="1:8" s="3" customFormat="1" x14ac:dyDescent="0.25">
      <c r="A147" s="41"/>
      <c r="B147" s="27"/>
      <c r="C147" s="39"/>
      <c r="D147" s="18">
        <v>2022</v>
      </c>
      <c r="E147" s="12">
        <v>0</v>
      </c>
      <c r="F147" s="12">
        <v>4356500</v>
      </c>
      <c r="G147" s="12">
        <v>525400</v>
      </c>
      <c r="H147" s="4"/>
    </row>
    <row r="148" spans="1:8" s="3" customFormat="1" ht="11.25" customHeight="1" x14ac:dyDescent="0.25">
      <c r="A148" s="41"/>
      <c r="B148" s="27"/>
      <c r="C148" s="39"/>
      <c r="D148" s="18">
        <v>2023</v>
      </c>
      <c r="E148" s="12">
        <v>0</v>
      </c>
      <c r="F148" s="12">
        <v>4356500</v>
      </c>
      <c r="G148" s="12">
        <v>525400</v>
      </c>
      <c r="H148" s="4"/>
    </row>
    <row r="149" spans="1:8" s="3" customFormat="1" ht="225.75" customHeight="1" x14ac:dyDescent="0.25">
      <c r="A149" s="41"/>
      <c r="B149" s="27"/>
      <c r="C149" s="40"/>
      <c r="D149" s="18">
        <v>2024</v>
      </c>
      <c r="E149" s="12">
        <v>0</v>
      </c>
      <c r="F149" s="12">
        <v>4356500</v>
      </c>
      <c r="G149" s="12">
        <v>525400</v>
      </c>
      <c r="H149" s="4"/>
    </row>
    <row r="150" spans="1:8" s="3" customFormat="1" ht="15" customHeight="1" x14ac:dyDescent="0.25">
      <c r="A150" s="32" t="s">
        <v>76</v>
      </c>
      <c r="B150" s="35" t="s">
        <v>79</v>
      </c>
      <c r="C150" s="38" t="s">
        <v>78</v>
      </c>
      <c r="D150" s="23" t="s">
        <v>46</v>
      </c>
      <c r="E150" s="14">
        <f>E151+E152+E153+E154+E155+E156</f>
        <v>0</v>
      </c>
      <c r="F150" s="14">
        <f t="shared" ref="F150:G150" si="18">F151+F152+F153+F154+F155+F156</f>
        <v>4543200</v>
      </c>
      <c r="G150" s="14">
        <f t="shared" si="18"/>
        <v>504900</v>
      </c>
      <c r="H150" s="4"/>
    </row>
    <row r="151" spans="1:8" s="3" customFormat="1" ht="15" customHeight="1" x14ac:dyDescent="0.25">
      <c r="A151" s="33"/>
      <c r="B151" s="36"/>
      <c r="C151" s="39"/>
      <c r="D151" s="23">
        <v>2019</v>
      </c>
      <c r="E151" s="12">
        <v>0</v>
      </c>
      <c r="F151" s="12">
        <v>0</v>
      </c>
      <c r="G151" s="12">
        <v>0</v>
      </c>
      <c r="H151" s="4"/>
    </row>
    <row r="152" spans="1:8" s="3" customFormat="1" ht="15" customHeight="1" x14ac:dyDescent="0.25">
      <c r="A152" s="33"/>
      <c r="B152" s="36"/>
      <c r="C152" s="39"/>
      <c r="D152" s="23">
        <v>2020</v>
      </c>
      <c r="E152" s="12">
        <v>0</v>
      </c>
      <c r="F152" s="12">
        <v>4543200</v>
      </c>
      <c r="G152" s="12">
        <v>504900</v>
      </c>
      <c r="H152" s="4"/>
    </row>
    <row r="153" spans="1:8" s="3" customFormat="1" ht="15" customHeight="1" x14ac:dyDescent="0.25">
      <c r="A153" s="33"/>
      <c r="B153" s="36"/>
      <c r="C153" s="39"/>
      <c r="D153" s="23">
        <v>2021</v>
      </c>
      <c r="E153" s="12">
        <v>0</v>
      </c>
      <c r="F153" s="12">
        <v>0</v>
      </c>
      <c r="G153" s="12">
        <v>0</v>
      </c>
      <c r="H153" s="4"/>
    </row>
    <row r="154" spans="1:8" s="3" customFormat="1" ht="15" customHeight="1" x14ac:dyDescent="0.25">
      <c r="A154" s="33"/>
      <c r="B154" s="36"/>
      <c r="C154" s="39"/>
      <c r="D154" s="23">
        <v>2022</v>
      </c>
      <c r="E154" s="12">
        <v>0</v>
      </c>
      <c r="F154" s="12">
        <v>0</v>
      </c>
      <c r="G154" s="12">
        <v>0</v>
      </c>
      <c r="H154" s="4"/>
    </row>
    <row r="155" spans="1:8" s="3" customFormat="1" ht="15" customHeight="1" x14ac:dyDescent="0.25">
      <c r="A155" s="33"/>
      <c r="B155" s="36"/>
      <c r="C155" s="39"/>
      <c r="D155" s="23">
        <v>2023</v>
      </c>
      <c r="E155" s="12">
        <v>0</v>
      </c>
      <c r="F155" s="12">
        <v>0</v>
      </c>
      <c r="G155" s="12">
        <v>0</v>
      </c>
      <c r="H155" s="4"/>
    </row>
    <row r="156" spans="1:8" s="3" customFormat="1" ht="183.75" customHeight="1" x14ac:dyDescent="0.25">
      <c r="A156" s="34"/>
      <c r="B156" s="37"/>
      <c r="C156" s="40"/>
      <c r="D156" s="23">
        <v>2024</v>
      </c>
      <c r="E156" s="12">
        <v>0</v>
      </c>
      <c r="F156" s="12">
        <v>0</v>
      </c>
      <c r="G156" s="12">
        <v>0</v>
      </c>
      <c r="H156" s="4"/>
    </row>
    <row r="157" spans="1:8" s="3" customFormat="1" x14ac:dyDescent="0.25">
      <c r="A157" s="27" t="s">
        <v>47</v>
      </c>
      <c r="B157" s="27"/>
      <c r="C157" s="27"/>
      <c r="D157" s="18" t="s">
        <v>46</v>
      </c>
      <c r="E157" s="12">
        <f>E158+E159+E160+E161+E162+E163</f>
        <v>0</v>
      </c>
      <c r="F157" s="12">
        <f t="shared" ref="F157:G157" si="19">F158+F159+F160+F161+F162+F163</f>
        <v>6171708900</v>
      </c>
      <c r="G157" s="12">
        <f t="shared" si="19"/>
        <v>16627311.779999999</v>
      </c>
      <c r="H157" s="4"/>
    </row>
    <row r="158" spans="1:8" s="3" customFormat="1" x14ac:dyDescent="0.25">
      <c r="A158" s="27"/>
      <c r="B158" s="27"/>
      <c r="C158" s="27"/>
      <c r="D158" s="18">
        <v>2019</v>
      </c>
      <c r="E158" s="12">
        <f>E18+E25+E32+E39+E46+E53+E60+E67+E74+E130+E81+E88+E95+E102+E109+E116+E123+E137+E144+E151</f>
        <v>0</v>
      </c>
      <c r="F158" s="12">
        <f t="shared" ref="F158:G158" si="20">F18+F25+F32+F39+F46+F53+F60+F67+F74+F130+F81+F88+F95+F102+F109+F116+F123+F137+F144+F151</f>
        <v>1181562200</v>
      </c>
      <c r="G158" s="12">
        <f t="shared" si="20"/>
        <v>12547011.779999999</v>
      </c>
      <c r="H158" s="4"/>
    </row>
    <row r="159" spans="1:8" s="3" customFormat="1" x14ac:dyDescent="0.25">
      <c r="A159" s="27"/>
      <c r="B159" s="27"/>
      <c r="C159" s="27"/>
      <c r="D159" s="18">
        <v>2020</v>
      </c>
      <c r="E159" s="12">
        <f>E19+E26+E33+E40+E47+E54+E61+E68+E75+E131+E82+E89+E96+E103+E110+E117+E124+E138+E145+E152</f>
        <v>0</v>
      </c>
      <c r="F159" s="12">
        <f t="shared" ref="F159:G159" si="21">F19+F26+F33+F40+F47+F54+F61+F68+F75+F131+F82+F89+F96+F103+F110+F117+F124+F138+F145+F152</f>
        <v>1037161700</v>
      </c>
      <c r="G159" s="12">
        <f t="shared" si="21"/>
        <v>1978700</v>
      </c>
      <c r="H159" s="4"/>
    </row>
    <row r="160" spans="1:8" s="3" customFormat="1" x14ac:dyDescent="0.25">
      <c r="A160" s="27"/>
      <c r="B160" s="27"/>
      <c r="C160" s="27"/>
      <c r="D160" s="18">
        <v>2021</v>
      </c>
      <c r="E160" s="12">
        <f t="shared" ref="E160:G160" si="22">E20+E27+E34+E41+E48+E55+E62+E69+E76+E132+E83+E90+E97+E104+E111+E118+E125+E139+E146+E153</f>
        <v>0</v>
      </c>
      <c r="F160" s="12">
        <f t="shared" si="22"/>
        <v>990300200</v>
      </c>
      <c r="G160" s="12">
        <f t="shared" si="22"/>
        <v>525400</v>
      </c>
      <c r="H160" s="4"/>
    </row>
    <row r="161" spans="1:8" s="3" customFormat="1" x14ac:dyDescent="0.25">
      <c r="A161" s="27"/>
      <c r="B161" s="27"/>
      <c r="C161" s="27"/>
      <c r="D161" s="18">
        <v>2022</v>
      </c>
      <c r="E161" s="12">
        <f t="shared" ref="E161:G161" si="23">E21+E28+E35+E42+E49+E56+E63+E70+E77+E133+E84+E91+E98+E105+E112+E119+E126+E140+E147+E154</f>
        <v>0</v>
      </c>
      <c r="F161" s="12">
        <f t="shared" si="23"/>
        <v>994009200</v>
      </c>
      <c r="G161" s="12">
        <f t="shared" si="23"/>
        <v>525400</v>
      </c>
      <c r="H161" s="4"/>
    </row>
    <row r="162" spans="1:8" s="3" customFormat="1" x14ac:dyDescent="0.25">
      <c r="A162" s="27"/>
      <c r="B162" s="27"/>
      <c r="C162" s="27"/>
      <c r="D162" s="18">
        <v>2023</v>
      </c>
      <c r="E162" s="12">
        <f t="shared" ref="E162:G162" si="24">E22+E29+E36+E43+E50+E57+E64+E71+E78+E134+E85+E92+E99+E106+E113+E120+E127+E141+E148+E155</f>
        <v>0</v>
      </c>
      <c r="F162" s="12">
        <f t="shared" si="24"/>
        <v>984337800</v>
      </c>
      <c r="G162" s="12">
        <f t="shared" si="24"/>
        <v>525400</v>
      </c>
      <c r="H162" s="4"/>
    </row>
    <row r="163" spans="1:8" s="3" customFormat="1" x14ac:dyDescent="0.25">
      <c r="A163" s="27"/>
      <c r="B163" s="27"/>
      <c r="C163" s="27"/>
      <c r="D163" s="18">
        <v>2024</v>
      </c>
      <c r="E163" s="12">
        <f t="shared" ref="E163:G163" si="25">E23+E30+E37+E44+E51+E58+E65+E72+E79+E135+E86+E93+E100+E107+E114+E121+E128+E142+E149+E156</f>
        <v>0</v>
      </c>
      <c r="F163" s="12">
        <f t="shared" si="25"/>
        <v>984337800</v>
      </c>
      <c r="G163" s="12">
        <f t="shared" si="25"/>
        <v>525400</v>
      </c>
      <c r="H163" s="4"/>
    </row>
    <row r="164" spans="1:8" s="3" customFormat="1" x14ac:dyDescent="0.25">
      <c r="A164" s="19">
        <v>2</v>
      </c>
      <c r="B164" s="50" t="s">
        <v>11</v>
      </c>
      <c r="C164" s="50"/>
      <c r="D164" s="50"/>
      <c r="E164" s="50"/>
      <c r="F164" s="50"/>
      <c r="G164" s="50"/>
      <c r="H164" s="4"/>
    </row>
    <row r="165" spans="1:8" s="3" customFormat="1" x14ac:dyDescent="0.25">
      <c r="A165" s="41" t="s">
        <v>63</v>
      </c>
      <c r="B165" s="27" t="s">
        <v>59</v>
      </c>
      <c r="C165" s="28" t="s">
        <v>30</v>
      </c>
      <c r="D165" s="23" t="s">
        <v>46</v>
      </c>
      <c r="E165" s="14">
        <f>E166+E167+E168+E169+E170+E171</f>
        <v>0</v>
      </c>
      <c r="F165" s="14">
        <f t="shared" ref="F165:G165" si="26">F166+F167+F168+F169+F170+F171</f>
        <v>4034500</v>
      </c>
      <c r="G165" s="14">
        <f t="shared" si="26"/>
        <v>6087860.3200000003</v>
      </c>
      <c r="H165" s="4"/>
    </row>
    <row r="166" spans="1:8" s="3" customFormat="1" x14ac:dyDescent="0.25">
      <c r="A166" s="41"/>
      <c r="B166" s="27"/>
      <c r="C166" s="28"/>
      <c r="D166" s="23">
        <v>2019</v>
      </c>
      <c r="E166" s="12">
        <v>0</v>
      </c>
      <c r="F166" s="12">
        <v>619200</v>
      </c>
      <c r="G166" s="12">
        <v>1028360.32</v>
      </c>
      <c r="H166" s="4"/>
    </row>
    <row r="167" spans="1:8" s="3" customFormat="1" x14ac:dyDescent="0.25">
      <c r="A167" s="41"/>
      <c r="B167" s="27"/>
      <c r="C167" s="28"/>
      <c r="D167" s="23">
        <v>2020</v>
      </c>
      <c r="E167" s="12">
        <v>0</v>
      </c>
      <c r="F167" s="12">
        <v>699700</v>
      </c>
      <c r="G167" s="12">
        <v>1011900</v>
      </c>
      <c r="H167" s="4"/>
    </row>
    <row r="168" spans="1:8" s="3" customFormat="1" x14ac:dyDescent="0.25">
      <c r="A168" s="41"/>
      <c r="B168" s="27"/>
      <c r="C168" s="28"/>
      <c r="D168" s="23">
        <v>2021</v>
      </c>
      <c r="E168" s="12">
        <v>0</v>
      </c>
      <c r="F168" s="12">
        <v>678900</v>
      </c>
      <c r="G168" s="12">
        <v>1011900</v>
      </c>
      <c r="H168" s="4"/>
    </row>
    <row r="169" spans="1:8" s="3" customFormat="1" x14ac:dyDescent="0.25">
      <c r="A169" s="41"/>
      <c r="B169" s="27"/>
      <c r="C169" s="28"/>
      <c r="D169" s="23">
        <v>2022</v>
      </c>
      <c r="E169" s="12">
        <v>0</v>
      </c>
      <c r="F169" s="12">
        <v>678900</v>
      </c>
      <c r="G169" s="12">
        <v>1011900</v>
      </c>
      <c r="H169" s="4"/>
    </row>
    <row r="170" spans="1:8" s="3" customFormat="1" ht="17.25" customHeight="1" x14ac:dyDescent="0.25">
      <c r="A170" s="41"/>
      <c r="B170" s="27"/>
      <c r="C170" s="28"/>
      <c r="D170" s="23">
        <v>2023</v>
      </c>
      <c r="E170" s="12">
        <v>0</v>
      </c>
      <c r="F170" s="12">
        <v>678900</v>
      </c>
      <c r="G170" s="12">
        <v>1011900</v>
      </c>
      <c r="H170" s="4"/>
    </row>
    <row r="171" spans="1:8" s="3" customFormat="1" ht="390.75" customHeight="1" x14ac:dyDescent="0.25">
      <c r="A171" s="41"/>
      <c r="B171" s="27"/>
      <c r="C171" s="28"/>
      <c r="D171" s="23">
        <v>2024</v>
      </c>
      <c r="E171" s="12">
        <v>0</v>
      </c>
      <c r="F171" s="12">
        <v>678900</v>
      </c>
      <c r="G171" s="12">
        <v>1011900</v>
      </c>
      <c r="H171" s="4"/>
    </row>
    <row r="172" spans="1:8" s="3" customFormat="1" x14ac:dyDescent="0.25">
      <c r="A172" s="41" t="s">
        <v>48</v>
      </c>
      <c r="B172" s="41"/>
      <c r="C172" s="41"/>
      <c r="D172" s="17" t="s">
        <v>46</v>
      </c>
      <c r="E172" s="14">
        <f>E173+E174+E175+E176+E177+E178</f>
        <v>0</v>
      </c>
      <c r="F172" s="14">
        <f t="shared" ref="F172:G172" si="27">F173+F174+F175+F176+F177+F178</f>
        <v>4034500</v>
      </c>
      <c r="G172" s="14">
        <f t="shared" si="27"/>
        <v>6087860.3200000003</v>
      </c>
      <c r="H172" s="4"/>
    </row>
    <row r="173" spans="1:8" s="3" customFormat="1" x14ac:dyDescent="0.25">
      <c r="A173" s="41"/>
      <c r="B173" s="41"/>
      <c r="C173" s="41"/>
      <c r="D173" s="17">
        <v>2019</v>
      </c>
      <c r="E173" s="12">
        <f>E166</f>
        <v>0</v>
      </c>
      <c r="F173" s="12">
        <f t="shared" ref="F173:G173" si="28">F166</f>
        <v>619200</v>
      </c>
      <c r="G173" s="12">
        <f t="shared" si="28"/>
        <v>1028360.32</v>
      </c>
      <c r="H173" s="4"/>
    </row>
    <row r="174" spans="1:8" s="3" customFormat="1" x14ac:dyDescent="0.25">
      <c r="A174" s="41"/>
      <c r="B174" s="41"/>
      <c r="C174" s="41"/>
      <c r="D174" s="17">
        <v>2020</v>
      </c>
      <c r="E174" s="12">
        <f t="shared" ref="E174:G174" si="29">E167</f>
        <v>0</v>
      </c>
      <c r="F174" s="12">
        <f t="shared" si="29"/>
        <v>699700</v>
      </c>
      <c r="G174" s="12">
        <f t="shared" si="29"/>
        <v>1011900</v>
      </c>
      <c r="H174" s="4"/>
    </row>
    <row r="175" spans="1:8" s="3" customFormat="1" x14ac:dyDescent="0.25">
      <c r="A175" s="41"/>
      <c r="B175" s="41"/>
      <c r="C175" s="41"/>
      <c r="D175" s="17">
        <v>2021</v>
      </c>
      <c r="E175" s="12">
        <f t="shared" ref="E175:G175" si="30">E168</f>
        <v>0</v>
      </c>
      <c r="F175" s="12">
        <f t="shared" si="30"/>
        <v>678900</v>
      </c>
      <c r="G175" s="12">
        <f t="shared" si="30"/>
        <v>1011900</v>
      </c>
      <c r="H175" s="4"/>
    </row>
    <row r="176" spans="1:8" s="3" customFormat="1" x14ac:dyDescent="0.25">
      <c r="A176" s="41"/>
      <c r="B176" s="41"/>
      <c r="C176" s="41"/>
      <c r="D176" s="17">
        <v>2022</v>
      </c>
      <c r="E176" s="12">
        <f t="shared" ref="E176:G176" si="31">E169</f>
        <v>0</v>
      </c>
      <c r="F176" s="12">
        <f t="shared" si="31"/>
        <v>678900</v>
      </c>
      <c r="G176" s="12">
        <f t="shared" si="31"/>
        <v>1011900</v>
      </c>
      <c r="H176" s="4"/>
    </row>
    <row r="177" spans="1:8" s="3" customFormat="1" x14ac:dyDescent="0.25">
      <c r="A177" s="41"/>
      <c r="B177" s="41"/>
      <c r="C177" s="41"/>
      <c r="D177" s="17">
        <v>2023</v>
      </c>
      <c r="E177" s="12">
        <f t="shared" ref="E177:G177" si="32">E170</f>
        <v>0</v>
      </c>
      <c r="F177" s="12">
        <f t="shared" si="32"/>
        <v>678900</v>
      </c>
      <c r="G177" s="12">
        <f t="shared" si="32"/>
        <v>1011900</v>
      </c>
      <c r="H177" s="4"/>
    </row>
    <row r="178" spans="1:8" s="3" customFormat="1" x14ac:dyDescent="0.25">
      <c r="A178" s="41"/>
      <c r="B178" s="41"/>
      <c r="C178" s="41"/>
      <c r="D178" s="17">
        <v>2024</v>
      </c>
      <c r="E178" s="12">
        <f t="shared" ref="E178:G178" si="33">E171</f>
        <v>0</v>
      </c>
      <c r="F178" s="12">
        <f t="shared" si="33"/>
        <v>678900</v>
      </c>
      <c r="G178" s="12">
        <f t="shared" si="33"/>
        <v>1011900</v>
      </c>
      <c r="H178" s="4"/>
    </row>
    <row r="179" spans="1:8" s="3" customFormat="1" x14ac:dyDescent="0.25">
      <c r="A179" s="19">
        <v>3</v>
      </c>
      <c r="B179" s="50" t="s">
        <v>12</v>
      </c>
      <c r="C179" s="50"/>
      <c r="D179" s="50"/>
      <c r="E179" s="50"/>
      <c r="F179" s="50"/>
      <c r="G179" s="50"/>
      <c r="H179" s="15"/>
    </row>
    <row r="180" spans="1:8" s="3" customFormat="1" ht="15" customHeight="1" x14ac:dyDescent="0.25">
      <c r="A180" s="25">
        <v>1</v>
      </c>
      <c r="B180" s="35" t="s">
        <v>60</v>
      </c>
      <c r="C180" s="28" t="s">
        <v>69</v>
      </c>
      <c r="D180" s="17" t="s">
        <v>46</v>
      </c>
      <c r="E180" s="14">
        <f>E181+E182+E183+E184+E185+E186</f>
        <v>0</v>
      </c>
      <c r="F180" s="14">
        <f t="shared" ref="F180:G180" si="34">F181+F182+F183+F184+F185+F186</f>
        <v>10415991</v>
      </c>
      <c r="G180" s="14">
        <f t="shared" si="34"/>
        <v>1450614</v>
      </c>
      <c r="H180" s="16"/>
    </row>
    <row r="181" spans="1:8" s="3" customFormat="1" x14ac:dyDescent="0.25">
      <c r="A181" s="30"/>
      <c r="B181" s="36"/>
      <c r="C181" s="28"/>
      <c r="D181" s="17">
        <v>2019</v>
      </c>
      <c r="E181" s="12">
        <v>0</v>
      </c>
      <c r="F181" s="12">
        <v>1617991</v>
      </c>
      <c r="G181" s="12">
        <v>241769</v>
      </c>
      <c r="H181" s="4"/>
    </row>
    <row r="182" spans="1:8" s="3" customFormat="1" x14ac:dyDescent="0.25">
      <c r="A182" s="30"/>
      <c r="B182" s="36"/>
      <c r="C182" s="28"/>
      <c r="D182" s="17">
        <v>2020</v>
      </c>
      <c r="E182" s="12">
        <v>0</v>
      </c>
      <c r="F182" s="12">
        <v>1759600</v>
      </c>
      <c r="G182" s="12">
        <v>241769</v>
      </c>
      <c r="H182" s="4"/>
    </row>
    <row r="183" spans="1:8" s="3" customFormat="1" x14ac:dyDescent="0.25">
      <c r="A183" s="30"/>
      <c r="B183" s="36"/>
      <c r="C183" s="28"/>
      <c r="D183" s="17">
        <v>2021</v>
      </c>
      <c r="E183" s="12">
        <v>0</v>
      </c>
      <c r="F183" s="12">
        <v>1759600</v>
      </c>
      <c r="G183" s="12">
        <v>241769</v>
      </c>
      <c r="H183" s="4"/>
    </row>
    <row r="184" spans="1:8" s="3" customFormat="1" x14ac:dyDescent="0.25">
      <c r="A184" s="30"/>
      <c r="B184" s="36"/>
      <c r="C184" s="28"/>
      <c r="D184" s="17">
        <v>2022</v>
      </c>
      <c r="E184" s="12">
        <v>0</v>
      </c>
      <c r="F184" s="12">
        <v>1759600</v>
      </c>
      <c r="G184" s="12">
        <v>241769</v>
      </c>
      <c r="H184" s="4"/>
    </row>
    <row r="185" spans="1:8" s="3" customFormat="1" ht="19.5" customHeight="1" x14ac:dyDescent="0.25">
      <c r="A185" s="30"/>
      <c r="B185" s="36"/>
      <c r="C185" s="28"/>
      <c r="D185" s="17">
        <v>2023</v>
      </c>
      <c r="E185" s="12">
        <v>0</v>
      </c>
      <c r="F185" s="12">
        <v>1759600</v>
      </c>
      <c r="G185" s="12">
        <v>241769</v>
      </c>
      <c r="H185" s="4"/>
    </row>
    <row r="186" spans="1:8" s="3" customFormat="1" ht="270" customHeight="1" x14ac:dyDescent="0.25">
      <c r="A186" s="31"/>
      <c r="B186" s="37"/>
      <c r="C186" s="28"/>
      <c r="D186" s="17">
        <v>2024</v>
      </c>
      <c r="E186" s="12">
        <v>0</v>
      </c>
      <c r="F186" s="12">
        <v>1759600</v>
      </c>
      <c r="G186" s="12">
        <v>241769</v>
      </c>
      <c r="H186" s="4"/>
    </row>
    <row r="187" spans="1:8" s="3" customFormat="1" x14ac:dyDescent="0.25">
      <c r="A187" s="25">
        <v>2</v>
      </c>
      <c r="B187" s="35" t="s">
        <v>77</v>
      </c>
      <c r="C187" s="28" t="s">
        <v>70</v>
      </c>
      <c r="D187" s="17" t="s">
        <v>46</v>
      </c>
      <c r="E187" s="14">
        <f>E188+E189+E190+E191+E192+E193</f>
        <v>0</v>
      </c>
      <c r="F187" s="14">
        <f>F188+F189+F190+F191+F192+F193</f>
        <v>2124999.9500000002</v>
      </c>
      <c r="G187" s="14">
        <f t="shared" ref="G187" si="35">G188+G189+G190+G191+G192+G193</f>
        <v>317529.05</v>
      </c>
      <c r="H187" s="4"/>
    </row>
    <row r="188" spans="1:8" s="3" customFormat="1" x14ac:dyDescent="0.25">
      <c r="A188" s="30"/>
      <c r="B188" s="36"/>
      <c r="C188" s="28"/>
      <c r="D188" s="17">
        <v>2019</v>
      </c>
      <c r="E188" s="12">
        <v>0</v>
      </c>
      <c r="F188" s="12">
        <v>2124999.9500000002</v>
      </c>
      <c r="G188" s="12">
        <v>317529.05</v>
      </c>
      <c r="H188" s="4"/>
    </row>
    <row r="189" spans="1:8" s="3" customFormat="1" x14ac:dyDescent="0.25">
      <c r="A189" s="30"/>
      <c r="B189" s="36"/>
      <c r="C189" s="28"/>
      <c r="D189" s="17">
        <v>2020</v>
      </c>
      <c r="E189" s="12">
        <v>0</v>
      </c>
      <c r="F189" s="12">
        <v>0</v>
      </c>
      <c r="G189" s="12">
        <v>0</v>
      </c>
      <c r="H189" s="4"/>
    </row>
    <row r="190" spans="1:8" s="3" customFormat="1" x14ac:dyDescent="0.25">
      <c r="A190" s="30"/>
      <c r="B190" s="36"/>
      <c r="C190" s="28"/>
      <c r="D190" s="17">
        <v>2021</v>
      </c>
      <c r="E190" s="12">
        <v>0</v>
      </c>
      <c r="F190" s="12">
        <v>0</v>
      </c>
      <c r="G190" s="12">
        <v>0</v>
      </c>
      <c r="H190" s="4"/>
    </row>
    <row r="191" spans="1:8" s="3" customFormat="1" x14ac:dyDescent="0.25">
      <c r="A191" s="30"/>
      <c r="B191" s="36"/>
      <c r="C191" s="28"/>
      <c r="D191" s="17">
        <v>2022</v>
      </c>
      <c r="E191" s="12">
        <v>0</v>
      </c>
      <c r="F191" s="12">
        <v>0</v>
      </c>
      <c r="G191" s="12">
        <v>0</v>
      </c>
      <c r="H191" s="4"/>
    </row>
    <row r="192" spans="1:8" s="3" customFormat="1" ht="18.75" customHeight="1" x14ac:dyDescent="0.25">
      <c r="A192" s="30"/>
      <c r="B192" s="36"/>
      <c r="C192" s="28"/>
      <c r="D192" s="17">
        <v>2023</v>
      </c>
      <c r="E192" s="12">
        <v>0</v>
      </c>
      <c r="F192" s="12">
        <v>0</v>
      </c>
      <c r="G192" s="12">
        <v>0</v>
      </c>
      <c r="H192" s="4"/>
    </row>
    <row r="193" spans="1:8" s="3" customFormat="1" ht="273.75" customHeight="1" x14ac:dyDescent="0.25">
      <c r="A193" s="30"/>
      <c r="B193" s="36"/>
      <c r="C193" s="28"/>
      <c r="D193" s="17">
        <v>2024</v>
      </c>
      <c r="E193" s="12">
        <v>0</v>
      </c>
      <c r="F193" s="12">
        <v>0</v>
      </c>
      <c r="G193" s="12">
        <v>0</v>
      </c>
      <c r="H193" s="4"/>
    </row>
    <row r="194" spans="1:8" s="3" customFormat="1" x14ac:dyDescent="0.25">
      <c r="A194" s="30"/>
      <c r="B194" s="36"/>
      <c r="C194" s="28" t="s">
        <v>71</v>
      </c>
      <c r="D194" s="17" t="s">
        <v>46</v>
      </c>
      <c r="E194" s="14">
        <f>E195+E196+E197+E198+E199+E200</f>
        <v>0</v>
      </c>
      <c r="F194" s="14">
        <f t="shared" ref="F194:G194" si="36">F195+F196+F197+F198+F199+F200</f>
        <v>3109256</v>
      </c>
      <c r="G194" s="14">
        <f t="shared" si="36"/>
        <v>464601.95</v>
      </c>
      <c r="H194" s="4"/>
    </row>
    <row r="195" spans="1:8" s="3" customFormat="1" x14ac:dyDescent="0.25">
      <c r="A195" s="30"/>
      <c r="B195" s="36"/>
      <c r="C195" s="28"/>
      <c r="D195" s="17">
        <v>2019</v>
      </c>
      <c r="E195" s="12">
        <v>0</v>
      </c>
      <c r="F195" s="12">
        <v>3109256</v>
      </c>
      <c r="G195" s="12">
        <v>464601.95</v>
      </c>
      <c r="H195" s="4"/>
    </row>
    <row r="196" spans="1:8" s="3" customFormat="1" x14ac:dyDescent="0.25">
      <c r="A196" s="30"/>
      <c r="B196" s="36"/>
      <c r="C196" s="28"/>
      <c r="D196" s="17">
        <v>2020</v>
      </c>
      <c r="E196" s="12">
        <v>0</v>
      </c>
      <c r="F196" s="12">
        <v>0</v>
      </c>
      <c r="G196" s="12">
        <v>0</v>
      </c>
      <c r="H196" s="4"/>
    </row>
    <row r="197" spans="1:8" s="3" customFormat="1" x14ac:dyDescent="0.25">
      <c r="A197" s="30"/>
      <c r="B197" s="36"/>
      <c r="C197" s="28"/>
      <c r="D197" s="17">
        <v>2021</v>
      </c>
      <c r="E197" s="12">
        <v>0</v>
      </c>
      <c r="F197" s="12">
        <v>0</v>
      </c>
      <c r="G197" s="12">
        <v>0</v>
      </c>
      <c r="H197" s="4"/>
    </row>
    <row r="198" spans="1:8" s="3" customFormat="1" x14ac:dyDescent="0.25">
      <c r="A198" s="30"/>
      <c r="B198" s="36"/>
      <c r="C198" s="28"/>
      <c r="D198" s="17">
        <v>2022</v>
      </c>
      <c r="E198" s="12">
        <v>0</v>
      </c>
      <c r="F198" s="12">
        <v>0</v>
      </c>
      <c r="G198" s="12">
        <v>0</v>
      </c>
      <c r="H198" s="4"/>
    </row>
    <row r="199" spans="1:8" s="3" customFormat="1" ht="18.75" customHeight="1" x14ac:dyDescent="0.25">
      <c r="A199" s="30"/>
      <c r="B199" s="36"/>
      <c r="C199" s="28"/>
      <c r="D199" s="17">
        <v>2023</v>
      </c>
      <c r="E199" s="12">
        <v>0</v>
      </c>
      <c r="F199" s="12">
        <v>0</v>
      </c>
      <c r="G199" s="12">
        <v>0</v>
      </c>
      <c r="H199" s="4"/>
    </row>
    <row r="200" spans="1:8" s="3" customFormat="1" ht="255.75" customHeight="1" x14ac:dyDescent="0.25">
      <c r="A200" s="31"/>
      <c r="B200" s="37"/>
      <c r="C200" s="28"/>
      <c r="D200" s="17">
        <v>2024</v>
      </c>
      <c r="E200" s="12">
        <v>0</v>
      </c>
      <c r="F200" s="12">
        <v>0</v>
      </c>
      <c r="G200" s="12">
        <v>0</v>
      </c>
      <c r="H200" s="4"/>
    </row>
    <row r="201" spans="1:8" s="3" customFormat="1" x14ac:dyDescent="0.25">
      <c r="A201" s="24" t="s">
        <v>48</v>
      </c>
      <c r="B201" s="24"/>
      <c r="C201" s="24"/>
      <c r="D201" s="17" t="s">
        <v>46</v>
      </c>
      <c r="E201" s="14">
        <f>E202+E203+E204+E205+E206+E207</f>
        <v>0</v>
      </c>
      <c r="F201" s="14">
        <f t="shared" ref="F201:G201" si="37">F202+F203+F204+F205+F206+F207</f>
        <v>15650246.949999999</v>
      </c>
      <c r="G201" s="14">
        <f t="shared" si="37"/>
        <v>2232745</v>
      </c>
      <c r="H201" s="4"/>
    </row>
    <row r="202" spans="1:8" s="3" customFormat="1" x14ac:dyDescent="0.25">
      <c r="A202" s="24"/>
      <c r="B202" s="24"/>
      <c r="C202" s="24"/>
      <c r="D202" s="17">
        <v>2019</v>
      </c>
      <c r="E202" s="12">
        <f>E181+E188+E195</f>
        <v>0</v>
      </c>
      <c r="F202" s="12">
        <f t="shared" ref="F202:G202" si="38">F181+F188+F195</f>
        <v>6852246.9500000002</v>
      </c>
      <c r="G202" s="12">
        <f t="shared" si="38"/>
        <v>1023900</v>
      </c>
      <c r="H202" s="4"/>
    </row>
    <row r="203" spans="1:8" s="3" customFormat="1" x14ac:dyDescent="0.25">
      <c r="A203" s="24"/>
      <c r="B203" s="24"/>
      <c r="C203" s="24"/>
      <c r="D203" s="17">
        <v>2020</v>
      </c>
      <c r="E203" s="12">
        <f t="shared" ref="E203:G203" si="39">E182+E189+E196</f>
        <v>0</v>
      </c>
      <c r="F203" s="12">
        <f t="shared" si="39"/>
        <v>1759600</v>
      </c>
      <c r="G203" s="12">
        <f t="shared" si="39"/>
        <v>241769</v>
      </c>
      <c r="H203" s="4"/>
    </row>
    <row r="204" spans="1:8" s="3" customFormat="1" x14ac:dyDescent="0.25">
      <c r="A204" s="24"/>
      <c r="B204" s="24"/>
      <c r="C204" s="24"/>
      <c r="D204" s="17">
        <v>2021</v>
      </c>
      <c r="E204" s="12">
        <f t="shared" ref="E204:F204" si="40">E183+E190+E197</f>
        <v>0</v>
      </c>
      <c r="F204" s="12">
        <f t="shared" si="40"/>
        <v>1759600</v>
      </c>
      <c r="G204" s="12">
        <f>G183+G190+G197</f>
        <v>241769</v>
      </c>
      <c r="H204" s="4"/>
    </row>
    <row r="205" spans="1:8" s="3" customFormat="1" x14ac:dyDescent="0.25">
      <c r="A205" s="24"/>
      <c r="B205" s="24"/>
      <c r="C205" s="24"/>
      <c r="D205" s="17">
        <v>2022</v>
      </c>
      <c r="E205" s="12">
        <f t="shared" ref="E205:G205" si="41">E184+E191+E198</f>
        <v>0</v>
      </c>
      <c r="F205" s="12">
        <f t="shared" si="41"/>
        <v>1759600</v>
      </c>
      <c r="G205" s="12">
        <f t="shared" si="41"/>
        <v>241769</v>
      </c>
      <c r="H205" s="4"/>
    </row>
    <row r="206" spans="1:8" s="3" customFormat="1" x14ac:dyDescent="0.25">
      <c r="A206" s="24"/>
      <c r="B206" s="24"/>
      <c r="C206" s="24"/>
      <c r="D206" s="17">
        <v>2023</v>
      </c>
      <c r="E206" s="12">
        <f t="shared" ref="E206:G206" si="42">E185+E192+E199</f>
        <v>0</v>
      </c>
      <c r="F206" s="12">
        <f t="shared" si="42"/>
        <v>1759600</v>
      </c>
      <c r="G206" s="12">
        <f t="shared" si="42"/>
        <v>241769</v>
      </c>
      <c r="H206" s="4"/>
    </row>
    <row r="207" spans="1:8" s="3" customFormat="1" x14ac:dyDescent="0.25">
      <c r="A207" s="24"/>
      <c r="B207" s="24"/>
      <c r="C207" s="24"/>
      <c r="D207" s="17">
        <v>2024</v>
      </c>
      <c r="E207" s="12">
        <f t="shared" ref="E207:G207" si="43">E186+E193+E200</f>
        <v>0</v>
      </c>
      <c r="F207" s="12">
        <f t="shared" si="43"/>
        <v>1759600</v>
      </c>
      <c r="G207" s="12">
        <f t="shared" si="43"/>
        <v>241769</v>
      </c>
      <c r="H207" s="4"/>
    </row>
    <row r="208" spans="1:8" s="3" customFormat="1" x14ac:dyDescent="0.25">
      <c r="A208" s="19">
        <v>4</v>
      </c>
      <c r="B208" s="26" t="s">
        <v>34</v>
      </c>
      <c r="C208" s="26"/>
      <c r="D208" s="26"/>
      <c r="E208" s="26"/>
      <c r="F208" s="26"/>
      <c r="G208" s="26"/>
      <c r="H208" s="4"/>
    </row>
    <row r="209" spans="1:8" s="3" customFormat="1" x14ac:dyDescent="0.25">
      <c r="A209" s="24">
        <v>1</v>
      </c>
      <c r="B209" s="27" t="s">
        <v>61</v>
      </c>
      <c r="C209" s="28" t="s">
        <v>35</v>
      </c>
      <c r="D209" s="17" t="s">
        <v>46</v>
      </c>
      <c r="E209" s="13">
        <f>E210+E211+E212+E213+E214+E215</f>
        <v>0</v>
      </c>
      <c r="F209" s="13">
        <f t="shared" ref="F209:G209" si="44">F210+F211+F212+F213+F214+F215</f>
        <v>7934400</v>
      </c>
      <c r="G209" s="13">
        <f t="shared" si="44"/>
        <v>1365007.07</v>
      </c>
      <c r="H209" s="4"/>
    </row>
    <row r="210" spans="1:8" s="3" customFormat="1" x14ac:dyDescent="0.25">
      <c r="A210" s="24"/>
      <c r="B210" s="27"/>
      <c r="C210" s="28"/>
      <c r="D210" s="17">
        <v>2019</v>
      </c>
      <c r="E210" s="12">
        <v>0</v>
      </c>
      <c r="F210" s="12">
        <v>7934400</v>
      </c>
      <c r="G210" s="12">
        <v>1365007.07</v>
      </c>
      <c r="H210" s="4"/>
    </row>
    <row r="211" spans="1:8" s="3" customFormat="1" x14ac:dyDescent="0.25">
      <c r="A211" s="24"/>
      <c r="B211" s="27"/>
      <c r="C211" s="28"/>
      <c r="D211" s="17">
        <v>2020</v>
      </c>
      <c r="E211" s="12">
        <v>0</v>
      </c>
      <c r="F211" s="12">
        <v>0</v>
      </c>
      <c r="G211" s="12">
        <v>0</v>
      </c>
      <c r="H211" s="4"/>
    </row>
    <row r="212" spans="1:8" s="3" customFormat="1" x14ac:dyDescent="0.25">
      <c r="A212" s="24"/>
      <c r="B212" s="27"/>
      <c r="C212" s="28"/>
      <c r="D212" s="17">
        <v>2021</v>
      </c>
      <c r="E212" s="12">
        <v>0</v>
      </c>
      <c r="F212" s="12">
        <v>0</v>
      </c>
      <c r="G212" s="12">
        <v>0</v>
      </c>
      <c r="H212" s="4"/>
    </row>
    <row r="213" spans="1:8" s="3" customFormat="1" x14ac:dyDescent="0.25">
      <c r="A213" s="24"/>
      <c r="B213" s="27"/>
      <c r="C213" s="28"/>
      <c r="D213" s="17">
        <v>2022</v>
      </c>
      <c r="E213" s="12">
        <v>0</v>
      </c>
      <c r="F213" s="12">
        <v>0</v>
      </c>
      <c r="G213" s="12">
        <v>0</v>
      </c>
      <c r="H213" s="4"/>
    </row>
    <row r="214" spans="1:8" s="3" customFormat="1" x14ac:dyDescent="0.25">
      <c r="A214" s="24"/>
      <c r="B214" s="27"/>
      <c r="C214" s="28"/>
      <c r="D214" s="17">
        <v>2023</v>
      </c>
      <c r="E214" s="12">
        <v>0</v>
      </c>
      <c r="F214" s="12">
        <v>0</v>
      </c>
      <c r="G214" s="12">
        <v>0</v>
      </c>
      <c r="H214" s="4"/>
    </row>
    <row r="215" spans="1:8" s="3" customFormat="1" ht="24.75" customHeight="1" x14ac:dyDescent="0.25">
      <c r="A215" s="24"/>
      <c r="B215" s="27"/>
      <c r="C215" s="28"/>
      <c r="D215" s="17">
        <v>2024</v>
      </c>
      <c r="E215" s="12">
        <v>0</v>
      </c>
      <c r="F215" s="12">
        <v>0</v>
      </c>
      <c r="G215" s="12">
        <v>0</v>
      </c>
      <c r="H215" s="4"/>
    </row>
    <row r="216" spans="1:8" s="3" customFormat="1" x14ac:dyDescent="0.25">
      <c r="A216" s="24"/>
      <c r="B216" s="27"/>
      <c r="C216" s="28" t="s">
        <v>36</v>
      </c>
      <c r="D216" s="17" t="s">
        <v>46</v>
      </c>
      <c r="E216" s="14">
        <f>E217+E218+E219+E220+E221+E222</f>
        <v>0</v>
      </c>
      <c r="F216" s="14">
        <f t="shared" ref="F216:G216" si="45">F217+F218+F219+F220+F221+F222</f>
        <v>15721100</v>
      </c>
      <c r="G216" s="14">
        <f t="shared" si="45"/>
        <v>2169692.9300000002</v>
      </c>
      <c r="H216" s="4"/>
    </row>
    <row r="217" spans="1:8" s="3" customFormat="1" x14ac:dyDescent="0.25">
      <c r="A217" s="24"/>
      <c r="B217" s="27"/>
      <c r="C217" s="28"/>
      <c r="D217" s="17">
        <v>2019</v>
      </c>
      <c r="E217" s="12">
        <v>0</v>
      </c>
      <c r="F217" s="12">
        <v>15721100</v>
      </c>
      <c r="G217" s="12">
        <v>2169692.9300000002</v>
      </c>
      <c r="H217" s="4"/>
    </row>
    <row r="218" spans="1:8" s="3" customFormat="1" x14ac:dyDescent="0.25">
      <c r="A218" s="24"/>
      <c r="B218" s="27"/>
      <c r="C218" s="28"/>
      <c r="D218" s="17">
        <v>2020</v>
      </c>
      <c r="E218" s="12">
        <v>0</v>
      </c>
      <c r="F218" s="12">
        <v>0</v>
      </c>
      <c r="G218" s="12">
        <v>0</v>
      </c>
      <c r="H218" s="4"/>
    </row>
    <row r="219" spans="1:8" s="3" customFormat="1" x14ac:dyDescent="0.25">
      <c r="A219" s="24"/>
      <c r="B219" s="27"/>
      <c r="C219" s="28"/>
      <c r="D219" s="17">
        <v>2021</v>
      </c>
      <c r="E219" s="12">
        <v>0</v>
      </c>
      <c r="F219" s="12">
        <v>0</v>
      </c>
      <c r="G219" s="12">
        <v>0</v>
      </c>
      <c r="H219" s="4"/>
    </row>
    <row r="220" spans="1:8" s="3" customFormat="1" x14ac:dyDescent="0.25">
      <c r="A220" s="24"/>
      <c r="B220" s="27"/>
      <c r="C220" s="28"/>
      <c r="D220" s="17">
        <v>2022</v>
      </c>
      <c r="E220" s="12">
        <v>0</v>
      </c>
      <c r="F220" s="12">
        <v>0</v>
      </c>
      <c r="G220" s="12">
        <v>0</v>
      </c>
      <c r="H220" s="4"/>
    </row>
    <row r="221" spans="1:8" s="3" customFormat="1" x14ac:dyDescent="0.25">
      <c r="A221" s="24"/>
      <c r="B221" s="27"/>
      <c r="C221" s="28"/>
      <c r="D221" s="17">
        <v>2023</v>
      </c>
      <c r="E221" s="12">
        <v>0</v>
      </c>
      <c r="F221" s="12">
        <v>0</v>
      </c>
      <c r="G221" s="12">
        <v>0</v>
      </c>
      <c r="H221" s="4"/>
    </row>
    <row r="222" spans="1:8" s="3" customFormat="1" ht="25.5" customHeight="1" x14ac:dyDescent="0.25">
      <c r="A222" s="24"/>
      <c r="B222" s="27"/>
      <c r="C222" s="28"/>
      <c r="D222" s="17">
        <v>2024</v>
      </c>
      <c r="E222" s="12">
        <v>0</v>
      </c>
      <c r="F222" s="12">
        <v>0</v>
      </c>
      <c r="G222" s="12">
        <v>0</v>
      </c>
      <c r="H222" s="4"/>
    </row>
    <row r="223" spans="1:8" s="3" customFormat="1" x14ac:dyDescent="0.25">
      <c r="A223" s="24" t="s">
        <v>48</v>
      </c>
      <c r="B223" s="24"/>
      <c r="C223" s="24"/>
      <c r="D223" s="17" t="s">
        <v>46</v>
      </c>
      <c r="E223" s="14">
        <f>E224+E225+E226+E227+E228+E229</f>
        <v>0</v>
      </c>
      <c r="F223" s="14">
        <f t="shared" ref="F223:G223" si="46">F224+F225+F226+F227+F228+F229</f>
        <v>23655500</v>
      </c>
      <c r="G223" s="14">
        <f t="shared" si="46"/>
        <v>3534700</v>
      </c>
      <c r="H223" s="4"/>
    </row>
    <row r="224" spans="1:8" s="3" customFormat="1" x14ac:dyDescent="0.25">
      <c r="A224" s="24"/>
      <c r="B224" s="24"/>
      <c r="C224" s="24"/>
      <c r="D224" s="17">
        <v>2019</v>
      </c>
      <c r="E224" s="12">
        <f>E210+E217</f>
        <v>0</v>
      </c>
      <c r="F224" s="12">
        <f t="shared" ref="F224:G224" si="47">F210+F217</f>
        <v>23655500</v>
      </c>
      <c r="G224" s="12">
        <f t="shared" si="47"/>
        <v>3534700</v>
      </c>
      <c r="H224" s="4"/>
    </row>
    <row r="225" spans="1:8" s="3" customFormat="1" x14ac:dyDescent="0.25">
      <c r="A225" s="24"/>
      <c r="B225" s="24"/>
      <c r="C225" s="24"/>
      <c r="D225" s="17">
        <v>2020</v>
      </c>
      <c r="E225" s="12">
        <f t="shared" ref="E225:G229" si="48">E211+E218</f>
        <v>0</v>
      </c>
      <c r="F225" s="12">
        <f t="shared" si="48"/>
        <v>0</v>
      </c>
      <c r="G225" s="12">
        <f t="shared" si="48"/>
        <v>0</v>
      </c>
      <c r="H225" s="4"/>
    </row>
    <row r="226" spans="1:8" s="3" customFormat="1" x14ac:dyDescent="0.25">
      <c r="A226" s="24"/>
      <c r="B226" s="24"/>
      <c r="C226" s="24"/>
      <c r="D226" s="17">
        <v>2021</v>
      </c>
      <c r="E226" s="12">
        <f t="shared" si="48"/>
        <v>0</v>
      </c>
      <c r="F226" s="12">
        <f t="shared" si="48"/>
        <v>0</v>
      </c>
      <c r="G226" s="12">
        <f t="shared" si="48"/>
        <v>0</v>
      </c>
      <c r="H226" s="4"/>
    </row>
    <row r="227" spans="1:8" s="3" customFormat="1" x14ac:dyDescent="0.25">
      <c r="A227" s="24"/>
      <c r="B227" s="24"/>
      <c r="C227" s="24"/>
      <c r="D227" s="17">
        <v>2022</v>
      </c>
      <c r="E227" s="12">
        <f t="shared" si="48"/>
        <v>0</v>
      </c>
      <c r="F227" s="12">
        <f t="shared" si="48"/>
        <v>0</v>
      </c>
      <c r="G227" s="12">
        <f t="shared" si="48"/>
        <v>0</v>
      </c>
      <c r="H227" s="4"/>
    </row>
    <row r="228" spans="1:8" s="3" customFormat="1" x14ac:dyDescent="0.25">
      <c r="A228" s="24"/>
      <c r="B228" s="24"/>
      <c r="C228" s="24"/>
      <c r="D228" s="17">
        <v>2023</v>
      </c>
      <c r="E228" s="12">
        <f t="shared" si="48"/>
        <v>0</v>
      </c>
      <c r="F228" s="12">
        <f t="shared" si="48"/>
        <v>0</v>
      </c>
      <c r="G228" s="12">
        <f t="shared" si="48"/>
        <v>0</v>
      </c>
      <c r="H228" s="4"/>
    </row>
    <row r="229" spans="1:8" s="3" customFormat="1" x14ac:dyDescent="0.25">
      <c r="A229" s="24"/>
      <c r="B229" s="24"/>
      <c r="C229" s="24"/>
      <c r="D229" s="17">
        <v>2024</v>
      </c>
      <c r="E229" s="12">
        <f t="shared" si="48"/>
        <v>0</v>
      </c>
      <c r="F229" s="12">
        <f t="shared" si="48"/>
        <v>0</v>
      </c>
      <c r="G229" s="12">
        <f t="shared" si="48"/>
        <v>0</v>
      </c>
      <c r="H229" s="4"/>
    </row>
    <row r="230" spans="1:8" s="3" customFormat="1" x14ac:dyDescent="0.25">
      <c r="A230" s="19">
        <v>5</v>
      </c>
      <c r="B230" s="26" t="s">
        <v>38</v>
      </c>
      <c r="C230" s="26"/>
      <c r="D230" s="26"/>
      <c r="E230" s="26"/>
      <c r="F230" s="26"/>
      <c r="G230" s="26"/>
      <c r="H230" s="4"/>
    </row>
    <row r="231" spans="1:8" s="3" customFormat="1" x14ac:dyDescent="0.25">
      <c r="A231" s="24">
        <v>1</v>
      </c>
      <c r="B231" s="27" t="s">
        <v>62</v>
      </c>
      <c r="C231" s="28" t="s">
        <v>39</v>
      </c>
      <c r="D231" s="17" t="s">
        <v>46</v>
      </c>
      <c r="E231" s="13">
        <f>E232+E233+E234+E235+E236+E237</f>
        <v>0</v>
      </c>
      <c r="F231" s="13">
        <f t="shared" ref="F231:G231" si="49">F232+F233+F234+F235+F236+F237</f>
        <v>530937.25</v>
      </c>
      <c r="G231" s="13">
        <f t="shared" si="49"/>
        <v>79335.48</v>
      </c>
      <c r="H231" s="4"/>
    </row>
    <row r="232" spans="1:8" s="3" customFormat="1" x14ac:dyDescent="0.25">
      <c r="A232" s="24"/>
      <c r="B232" s="27"/>
      <c r="C232" s="28"/>
      <c r="D232" s="17">
        <v>2019</v>
      </c>
      <c r="E232" s="12">
        <v>0</v>
      </c>
      <c r="F232" s="12">
        <v>530937.25</v>
      </c>
      <c r="G232" s="12">
        <v>79335.48</v>
      </c>
      <c r="H232" s="4"/>
    </row>
    <row r="233" spans="1:8" s="3" customFormat="1" x14ac:dyDescent="0.25">
      <c r="A233" s="24"/>
      <c r="B233" s="27"/>
      <c r="C233" s="28"/>
      <c r="D233" s="17">
        <v>2020</v>
      </c>
      <c r="E233" s="12">
        <v>0</v>
      </c>
      <c r="F233" s="12">
        <v>0</v>
      </c>
      <c r="G233" s="12">
        <v>0</v>
      </c>
      <c r="H233" s="4"/>
    </row>
    <row r="234" spans="1:8" s="3" customFormat="1" x14ac:dyDescent="0.25">
      <c r="A234" s="24"/>
      <c r="B234" s="27"/>
      <c r="C234" s="28"/>
      <c r="D234" s="17">
        <v>2021</v>
      </c>
      <c r="E234" s="12">
        <v>0</v>
      </c>
      <c r="F234" s="12">
        <v>0</v>
      </c>
      <c r="G234" s="12">
        <v>0</v>
      </c>
      <c r="H234" s="4"/>
    </row>
    <row r="235" spans="1:8" s="3" customFormat="1" x14ac:dyDescent="0.25">
      <c r="A235" s="24"/>
      <c r="B235" s="27"/>
      <c r="C235" s="28"/>
      <c r="D235" s="17">
        <v>2022</v>
      </c>
      <c r="E235" s="12">
        <v>0</v>
      </c>
      <c r="F235" s="12">
        <v>0</v>
      </c>
      <c r="G235" s="12">
        <v>0</v>
      </c>
      <c r="H235" s="4"/>
    </row>
    <row r="236" spans="1:8" s="3" customFormat="1" x14ac:dyDescent="0.25">
      <c r="A236" s="24"/>
      <c r="B236" s="27"/>
      <c r="C236" s="28"/>
      <c r="D236" s="17">
        <v>2023</v>
      </c>
      <c r="E236" s="12">
        <v>0</v>
      </c>
      <c r="F236" s="12">
        <v>0</v>
      </c>
      <c r="G236" s="12">
        <v>0</v>
      </c>
      <c r="H236" s="4"/>
    </row>
    <row r="237" spans="1:8" s="3" customFormat="1" ht="48.75" customHeight="1" x14ac:dyDescent="0.25">
      <c r="A237" s="24"/>
      <c r="B237" s="27"/>
      <c r="C237" s="28"/>
      <c r="D237" s="17">
        <v>2024</v>
      </c>
      <c r="E237" s="12">
        <v>0</v>
      </c>
      <c r="F237" s="12">
        <v>0</v>
      </c>
      <c r="G237" s="12">
        <v>0</v>
      </c>
      <c r="H237" s="4"/>
    </row>
    <row r="238" spans="1:8" s="3" customFormat="1" x14ac:dyDescent="0.25">
      <c r="A238" s="24"/>
      <c r="B238" s="27"/>
      <c r="C238" s="28" t="s">
        <v>40</v>
      </c>
      <c r="D238" s="17" t="s">
        <v>46</v>
      </c>
      <c r="E238" s="14">
        <f>E239+E240+E241+E242+E243+E244</f>
        <v>0</v>
      </c>
      <c r="F238" s="14">
        <f t="shared" ref="F238:G238" si="50">F239+F240+F241+F242+F243+F244</f>
        <v>251116.78</v>
      </c>
      <c r="G238" s="14">
        <f t="shared" si="50"/>
        <v>37523.22</v>
      </c>
      <c r="H238" s="4"/>
    </row>
    <row r="239" spans="1:8" s="3" customFormat="1" x14ac:dyDescent="0.25">
      <c r="A239" s="24"/>
      <c r="B239" s="27"/>
      <c r="C239" s="28"/>
      <c r="D239" s="17">
        <v>2019</v>
      </c>
      <c r="E239" s="12">
        <v>0</v>
      </c>
      <c r="F239" s="12">
        <v>251116.78</v>
      </c>
      <c r="G239" s="12">
        <v>37523.22</v>
      </c>
      <c r="H239" s="4"/>
    </row>
    <row r="240" spans="1:8" s="3" customFormat="1" ht="84" customHeight="1" x14ac:dyDescent="0.25">
      <c r="A240" s="24"/>
      <c r="B240" s="27"/>
      <c r="C240" s="28"/>
      <c r="D240" s="17">
        <v>2020</v>
      </c>
      <c r="E240" s="12">
        <v>0</v>
      </c>
      <c r="F240" s="12">
        <v>0</v>
      </c>
      <c r="G240" s="12">
        <v>0</v>
      </c>
      <c r="H240" s="4"/>
    </row>
    <row r="241" spans="1:8" s="3" customFormat="1" x14ac:dyDescent="0.25">
      <c r="A241" s="24"/>
      <c r="B241" s="27"/>
      <c r="C241" s="28"/>
      <c r="D241" s="17">
        <v>2021</v>
      </c>
      <c r="E241" s="12">
        <v>0</v>
      </c>
      <c r="F241" s="12">
        <v>0</v>
      </c>
      <c r="G241" s="12">
        <v>0</v>
      </c>
      <c r="H241" s="4"/>
    </row>
    <row r="242" spans="1:8" s="3" customFormat="1" x14ac:dyDescent="0.25">
      <c r="A242" s="24"/>
      <c r="B242" s="27"/>
      <c r="C242" s="28"/>
      <c r="D242" s="17">
        <v>2022</v>
      </c>
      <c r="E242" s="12">
        <v>0</v>
      </c>
      <c r="F242" s="12">
        <v>0</v>
      </c>
      <c r="G242" s="12">
        <v>0</v>
      </c>
      <c r="H242" s="4"/>
    </row>
    <row r="243" spans="1:8" s="3" customFormat="1" x14ac:dyDescent="0.25">
      <c r="A243" s="24"/>
      <c r="B243" s="27"/>
      <c r="C243" s="28"/>
      <c r="D243" s="17">
        <v>2023</v>
      </c>
      <c r="E243" s="12">
        <v>0</v>
      </c>
      <c r="F243" s="12">
        <v>0</v>
      </c>
      <c r="G243" s="12">
        <v>0</v>
      </c>
      <c r="H243" s="4"/>
    </row>
    <row r="244" spans="1:8" s="3" customFormat="1" x14ac:dyDescent="0.25">
      <c r="A244" s="24"/>
      <c r="B244" s="27"/>
      <c r="C244" s="28"/>
      <c r="D244" s="17">
        <v>2024</v>
      </c>
      <c r="E244" s="12">
        <v>0</v>
      </c>
      <c r="F244" s="12">
        <v>0</v>
      </c>
      <c r="G244" s="12">
        <v>0</v>
      </c>
      <c r="H244" s="4"/>
    </row>
    <row r="245" spans="1:8" s="3" customFormat="1" x14ac:dyDescent="0.25">
      <c r="A245" s="24" t="s">
        <v>48</v>
      </c>
      <c r="B245" s="24"/>
      <c r="C245" s="24"/>
      <c r="D245" s="17" t="s">
        <v>46</v>
      </c>
      <c r="E245" s="14">
        <f>E246+E247+E248+E249+E250+E251</f>
        <v>0</v>
      </c>
      <c r="F245" s="14">
        <f>F246+F247+F248+F249+F250+F251</f>
        <v>782054.03</v>
      </c>
      <c r="G245" s="14">
        <f>G246+G247+G248+G249+G250+G251</f>
        <v>116858.7</v>
      </c>
      <c r="H245" s="4"/>
    </row>
    <row r="246" spans="1:8" s="3" customFormat="1" x14ac:dyDescent="0.25">
      <c r="A246" s="24"/>
      <c r="B246" s="24"/>
      <c r="C246" s="24"/>
      <c r="D246" s="17">
        <v>2019</v>
      </c>
      <c r="E246" s="12">
        <f>E232+E239</f>
        <v>0</v>
      </c>
      <c r="F246" s="12">
        <f t="shared" ref="F246:G246" si="51">F232+F239</f>
        <v>782054.03</v>
      </c>
      <c r="G246" s="12">
        <f t="shared" si="51"/>
        <v>116858.7</v>
      </c>
      <c r="H246" s="4"/>
    </row>
    <row r="247" spans="1:8" s="3" customFormat="1" x14ac:dyDescent="0.25">
      <c r="A247" s="24"/>
      <c r="B247" s="24"/>
      <c r="C247" s="24"/>
      <c r="D247" s="17">
        <v>2020</v>
      </c>
      <c r="E247" s="12">
        <f t="shared" ref="E247:G251" si="52">E233+E240</f>
        <v>0</v>
      </c>
      <c r="F247" s="12">
        <f t="shared" si="52"/>
        <v>0</v>
      </c>
      <c r="G247" s="12">
        <f t="shared" si="52"/>
        <v>0</v>
      </c>
      <c r="H247" s="4"/>
    </row>
    <row r="248" spans="1:8" s="3" customFormat="1" x14ac:dyDescent="0.25">
      <c r="A248" s="24"/>
      <c r="B248" s="24"/>
      <c r="C248" s="24"/>
      <c r="D248" s="17">
        <v>2021</v>
      </c>
      <c r="E248" s="12">
        <f t="shared" si="52"/>
        <v>0</v>
      </c>
      <c r="F248" s="12">
        <f t="shared" si="52"/>
        <v>0</v>
      </c>
      <c r="G248" s="12">
        <f t="shared" si="52"/>
        <v>0</v>
      </c>
      <c r="H248" s="4"/>
    </row>
    <row r="249" spans="1:8" s="3" customFormat="1" x14ac:dyDescent="0.25">
      <c r="A249" s="24"/>
      <c r="B249" s="24"/>
      <c r="C249" s="24"/>
      <c r="D249" s="17">
        <v>2022</v>
      </c>
      <c r="E249" s="12">
        <f t="shared" si="52"/>
        <v>0</v>
      </c>
      <c r="F249" s="12">
        <f t="shared" si="52"/>
        <v>0</v>
      </c>
      <c r="G249" s="12">
        <f t="shared" si="52"/>
        <v>0</v>
      </c>
      <c r="H249" s="4"/>
    </row>
    <row r="250" spans="1:8" s="3" customFormat="1" x14ac:dyDescent="0.25">
      <c r="A250" s="24"/>
      <c r="B250" s="24"/>
      <c r="C250" s="24"/>
      <c r="D250" s="17">
        <v>2023</v>
      </c>
      <c r="E250" s="12">
        <f t="shared" si="52"/>
        <v>0</v>
      </c>
      <c r="F250" s="12">
        <f t="shared" si="52"/>
        <v>0</v>
      </c>
      <c r="G250" s="12">
        <f t="shared" si="52"/>
        <v>0</v>
      </c>
      <c r="H250" s="4"/>
    </row>
    <row r="251" spans="1:8" s="3" customFormat="1" x14ac:dyDescent="0.25">
      <c r="A251" s="25"/>
      <c r="B251" s="25"/>
      <c r="C251" s="25"/>
      <c r="D251" s="21">
        <v>2024</v>
      </c>
      <c r="E251" s="22">
        <f t="shared" si="52"/>
        <v>0</v>
      </c>
      <c r="F251" s="22">
        <f t="shared" si="52"/>
        <v>0</v>
      </c>
      <c r="G251" s="22">
        <f t="shared" si="52"/>
        <v>0</v>
      </c>
      <c r="H251" s="4"/>
    </row>
    <row r="252" spans="1:8" s="3" customFormat="1" x14ac:dyDescent="0.25">
      <c r="A252" s="29" t="s">
        <v>72</v>
      </c>
      <c r="B252" s="29"/>
      <c r="C252" s="29"/>
      <c r="D252" s="20" t="s">
        <v>46</v>
      </c>
      <c r="E252" s="12">
        <f>E253+E254+E255+E256+E257+E258</f>
        <v>0</v>
      </c>
      <c r="F252" s="12">
        <f>F253+F254+F255+F256+F257+F258</f>
        <v>2949611300</v>
      </c>
      <c r="G252" s="12">
        <f t="shared" ref="G252" si="53">G253+G254+G255+G256+G257+G258</f>
        <v>14951119.85</v>
      </c>
      <c r="H252" s="4"/>
    </row>
    <row r="253" spans="1:8" s="3" customFormat="1" x14ac:dyDescent="0.25">
      <c r="A253" s="29"/>
      <c r="B253" s="29"/>
      <c r="C253" s="29"/>
      <c r="D253" s="20">
        <v>2019</v>
      </c>
      <c r="E253" s="12">
        <f>E18+E25+E32+E39+E46+E53+E60+E67+E95+E137+E166</f>
        <v>0</v>
      </c>
      <c r="F253" s="12">
        <f t="shared" ref="F253:G253" si="54">F18+F25+F32+F39+F46+F53+F60+F67+F95+F137+F166</f>
        <v>616976900</v>
      </c>
      <c r="G253" s="12">
        <f t="shared" si="54"/>
        <v>9891619.8499999996</v>
      </c>
      <c r="H253" s="4"/>
    </row>
    <row r="254" spans="1:8" s="3" customFormat="1" x14ac:dyDescent="0.25">
      <c r="A254" s="29"/>
      <c r="B254" s="29"/>
      <c r="C254" s="29"/>
      <c r="D254" s="20">
        <v>2020</v>
      </c>
      <c r="E254" s="12">
        <f t="shared" ref="E254:G254" si="55">E19+E26+E33+E40+E47+E54+E61+E68+E96+E138+E167</f>
        <v>0</v>
      </c>
      <c r="F254" s="12">
        <f t="shared" si="55"/>
        <v>488184000</v>
      </c>
      <c r="G254" s="12">
        <f t="shared" si="55"/>
        <v>1011900</v>
      </c>
      <c r="H254" s="4"/>
    </row>
    <row r="255" spans="1:8" s="3" customFormat="1" x14ac:dyDescent="0.25">
      <c r="A255" s="29"/>
      <c r="B255" s="29"/>
      <c r="C255" s="29"/>
      <c r="D255" s="20">
        <v>2021</v>
      </c>
      <c r="E255" s="12">
        <f t="shared" ref="E255:G255" si="56">E20+E27+E34+E41+E48+E55+E62+E69+E97+E139+E168</f>
        <v>0</v>
      </c>
      <c r="F255" s="12">
        <f t="shared" si="56"/>
        <v>461112600</v>
      </c>
      <c r="G255" s="12">
        <f t="shared" si="56"/>
        <v>1011900</v>
      </c>
      <c r="H255" s="4"/>
    </row>
    <row r="256" spans="1:8" s="3" customFormat="1" x14ac:dyDescent="0.25">
      <c r="A256" s="29"/>
      <c r="B256" s="29"/>
      <c r="C256" s="29"/>
      <c r="D256" s="20">
        <v>2022</v>
      </c>
      <c r="E256" s="12">
        <f t="shared" ref="E256:G256" si="57">E21+E28+E35+E42+E49+E56+E63+E70+E98+E140+E169</f>
        <v>0</v>
      </c>
      <c r="F256" s="12">
        <f t="shared" si="57"/>
        <v>461112600</v>
      </c>
      <c r="G256" s="12">
        <f t="shared" si="57"/>
        <v>1011900</v>
      </c>
      <c r="H256" s="4"/>
    </row>
    <row r="257" spans="1:8" s="3" customFormat="1" x14ac:dyDescent="0.25">
      <c r="A257" s="29"/>
      <c r="B257" s="29"/>
      <c r="C257" s="29"/>
      <c r="D257" s="20">
        <v>2023</v>
      </c>
      <c r="E257" s="12">
        <f t="shared" ref="E257:G257" si="58">E22+E29+E36+E43+E50+E57+E64+E71+E99+E141+E170</f>
        <v>0</v>
      </c>
      <c r="F257" s="12">
        <f t="shared" si="58"/>
        <v>461112600</v>
      </c>
      <c r="G257" s="12">
        <f t="shared" si="58"/>
        <v>1011900</v>
      </c>
      <c r="H257" s="4"/>
    </row>
    <row r="258" spans="1:8" s="3" customFormat="1" x14ac:dyDescent="0.25">
      <c r="A258" s="29"/>
      <c r="B258" s="29"/>
      <c r="C258" s="29"/>
      <c r="D258" s="20">
        <v>2024</v>
      </c>
      <c r="E258" s="12">
        <f t="shared" ref="E258:G258" si="59">E23+E30+E37+E44+E51+E58+E65+E72+E100+E142+E171</f>
        <v>0</v>
      </c>
      <c r="F258" s="12">
        <f t="shared" si="59"/>
        <v>461112600</v>
      </c>
      <c r="G258" s="12">
        <f t="shared" si="59"/>
        <v>1011900</v>
      </c>
      <c r="H258" s="4"/>
    </row>
    <row r="259" spans="1:8" s="3" customFormat="1" x14ac:dyDescent="0.25">
      <c r="A259" s="29" t="s">
        <v>73</v>
      </c>
      <c r="B259" s="29"/>
      <c r="C259" s="29"/>
      <c r="D259" s="20" t="s">
        <v>46</v>
      </c>
      <c r="E259" s="14">
        <f>E260+E261+E262+E263+E264+E265</f>
        <v>0</v>
      </c>
      <c r="F259" s="14">
        <f>F260+F261+F262+F263+F264+F265</f>
        <v>3209920460.4499998</v>
      </c>
      <c r="G259" s="14">
        <f t="shared" ref="G259" si="60">G260+G261+G262+G263+G264+G265</f>
        <v>7764052.25</v>
      </c>
      <c r="H259" s="4"/>
    </row>
    <row r="260" spans="1:8" s="3" customFormat="1" x14ac:dyDescent="0.25">
      <c r="A260" s="29"/>
      <c r="B260" s="29"/>
      <c r="C260" s="29"/>
      <c r="D260" s="20">
        <v>2019</v>
      </c>
      <c r="E260" s="12">
        <f>E74+E81+E88+E102+E116+E123+E130+E144+E151</f>
        <v>0</v>
      </c>
      <c r="F260" s="12">
        <f t="shared" ref="F260:G260" si="61">F74+F81+F88+F102+F116+F123+F130+F144+F151</f>
        <v>548992860.45000005</v>
      </c>
      <c r="G260" s="12">
        <f t="shared" si="61"/>
        <v>3683752.2499999995</v>
      </c>
      <c r="H260" s="4"/>
    </row>
    <row r="261" spans="1:8" s="3" customFormat="1" x14ac:dyDescent="0.25">
      <c r="A261" s="29"/>
      <c r="B261" s="29"/>
      <c r="C261" s="29"/>
      <c r="D261" s="20">
        <v>2020</v>
      </c>
      <c r="E261" s="12">
        <f t="shared" ref="E261:G261" si="62">E75+E82+E89+E103+E117+E124+E131+E145+E152</f>
        <v>0</v>
      </c>
      <c r="F261" s="12">
        <f>F75+F82+F89+F103+F117+F124+F131+F145+F152</f>
        <v>549677400</v>
      </c>
      <c r="G261" s="12">
        <f t="shared" si="62"/>
        <v>1978700</v>
      </c>
      <c r="H261" s="4"/>
    </row>
    <row r="262" spans="1:8" s="3" customFormat="1" x14ac:dyDescent="0.25">
      <c r="A262" s="29"/>
      <c r="B262" s="29"/>
      <c r="C262" s="29"/>
      <c r="D262" s="20">
        <v>2021</v>
      </c>
      <c r="E262" s="12">
        <f t="shared" ref="E262:G262" si="63">E76+E83+E90+E104+E118+E125+E132+E146+E153</f>
        <v>0</v>
      </c>
      <c r="F262" s="12">
        <f t="shared" si="63"/>
        <v>529866500</v>
      </c>
      <c r="G262" s="12">
        <f t="shared" si="63"/>
        <v>525400</v>
      </c>
      <c r="H262" s="4"/>
    </row>
    <row r="263" spans="1:8" s="3" customFormat="1" x14ac:dyDescent="0.25">
      <c r="A263" s="29"/>
      <c r="B263" s="29"/>
      <c r="C263" s="29"/>
      <c r="D263" s="20">
        <v>2022</v>
      </c>
      <c r="E263" s="12">
        <f t="shared" ref="E263:G263" si="64">E77+E84+E91+E105+E119+E126+E133+E147+E154</f>
        <v>0</v>
      </c>
      <c r="F263" s="12">
        <f t="shared" si="64"/>
        <v>533575500</v>
      </c>
      <c r="G263" s="12">
        <f t="shared" si="64"/>
        <v>525400</v>
      </c>
      <c r="H263" s="4"/>
    </row>
    <row r="264" spans="1:8" s="3" customFormat="1" x14ac:dyDescent="0.25">
      <c r="A264" s="29"/>
      <c r="B264" s="29"/>
      <c r="C264" s="29"/>
      <c r="D264" s="20">
        <v>2023</v>
      </c>
      <c r="E264" s="12">
        <f t="shared" ref="E264:G264" si="65">E78+E85+E92+E106+E120+E127+E134+E148+E155</f>
        <v>0</v>
      </c>
      <c r="F264" s="12">
        <f t="shared" si="65"/>
        <v>523904100</v>
      </c>
      <c r="G264" s="12">
        <f t="shared" si="65"/>
        <v>525400</v>
      </c>
      <c r="H264" s="4"/>
    </row>
    <row r="265" spans="1:8" s="3" customFormat="1" x14ac:dyDescent="0.25">
      <c r="A265" s="29"/>
      <c r="B265" s="29"/>
      <c r="C265" s="29"/>
      <c r="D265" s="20">
        <v>2024</v>
      </c>
      <c r="E265" s="12">
        <f t="shared" ref="E265:G265" si="66">E79+E86+E93+E107+E121+E128+E135+E149+E156</f>
        <v>0</v>
      </c>
      <c r="F265" s="12">
        <f t="shared" si="66"/>
        <v>523904100</v>
      </c>
      <c r="G265" s="12">
        <f t="shared" si="66"/>
        <v>525400</v>
      </c>
      <c r="H265" s="4"/>
    </row>
    <row r="266" spans="1:8" s="3" customFormat="1" x14ac:dyDescent="0.25">
      <c r="A266" s="29" t="s">
        <v>74</v>
      </c>
      <c r="B266" s="29"/>
      <c r="C266" s="29"/>
      <c r="D266" s="20" t="s">
        <v>46</v>
      </c>
      <c r="E266" s="14">
        <f>SUM(E267:E272)</f>
        <v>0</v>
      </c>
      <c r="F266" s="14">
        <f>SUM(F267:F272)</f>
        <v>40649193.579999998</v>
      </c>
      <c r="G266" s="14">
        <f t="shared" ref="G266" si="67">SUM(G267:G272)</f>
        <v>3651558.7</v>
      </c>
      <c r="H266" s="4"/>
    </row>
    <row r="267" spans="1:8" s="3" customFormat="1" x14ac:dyDescent="0.25">
      <c r="A267" s="29"/>
      <c r="B267" s="29"/>
      <c r="C267" s="29"/>
      <c r="D267" s="20">
        <v>2019</v>
      </c>
      <c r="E267" s="12">
        <f>E109+E210+E217+E232+E239</f>
        <v>0</v>
      </c>
      <c r="F267" s="12">
        <f t="shared" ref="F267:G267" si="68">F109+F210+F217+F232+F239</f>
        <v>40649193.579999998</v>
      </c>
      <c r="G267" s="12">
        <f t="shared" si="68"/>
        <v>3651558.7</v>
      </c>
      <c r="H267" s="4"/>
    </row>
    <row r="268" spans="1:8" s="3" customFormat="1" x14ac:dyDescent="0.25">
      <c r="A268" s="29"/>
      <c r="B268" s="29"/>
      <c r="C268" s="29"/>
      <c r="D268" s="20">
        <v>2020</v>
      </c>
      <c r="E268" s="12">
        <f t="shared" ref="E268:G268" si="69">E110+E211+E218+E233+E240</f>
        <v>0</v>
      </c>
      <c r="F268" s="12">
        <f>F110+F211+F218+F233+F240</f>
        <v>0</v>
      </c>
      <c r="G268" s="12">
        <f t="shared" si="69"/>
        <v>0</v>
      </c>
      <c r="H268" s="4"/>
    </row>
    <row r="269" spans="1:8" s="3" customFormat="1" x14ac:dyDescent="0.25">
      <c r="A269" s="29"/>
      <c r="B269" s="29"/>
      <c r="C269" s="29"/>
      <c r="D269" s="20">
        <v>2021</v>
      </c>
      <c r="E269" s="12">
        <f t="shared" ref="E269:G269" si="70">E111+E212+E219+E234+E241</f>
        <v>0</v>
      </c>
      <c r="F269" s="12">
        <f t="shared" si="70"/>
        <v>0</v>
      </c>
      <c r="G269" s="12">
        <f t="shared" si="70"/>
        <v>0</v>
      </c>
      <c r="H269" s="4"/>
    </row>
    <row r="270" spans="1:8" s="3" customFormat="1" x14ac:dyDescent="0.25">
      <c r="A270" s="29"/>
      <c r="B270" s="29"/>
      <c r="C270" s="29"/>
      <c r="D270" s="20">
        <v>2022</v>
      </c>
      <c r="E270" s="12">
        <f t="shared" ref="E270:G270" si="71">E112+E213+E220+E235+E242</f>
        <v>0</v>
      </c>
      <c r="F270" s="12">
        <f t="shared" si="71"/>
        <v>0</v>
      </c>
      <c r="G270" s="12">
        <f t="shared" si="71"/>
        <v>0</v>
      </c>
      <c r="H270" s="4"/>
    </row>
    <row r="271" spans="1:8" s="3" customFormat="1" x14ac:dyDescent="0.25">
      <c r="A271" s="29"/>
      <c r="B271" s="29"/>
      <c r="C271" s="29"/>
      <c r="D271" s="20">
        <v>2023</v>
      </c>
      <c r="E271" s="12">
        <f t="shared" ref="E271:G271" si="72">E113+E214+E221+E236+E243</f>
        <v>0</v>
      </c>
      <c r="F271" s="12">
        <f t="shared" si="72"/>
        <v>0</v>
      </c>
      <c r="G271" s="12">
        <f t="shared" si="72"/>
        <v>0</v>
      </c>
      <c r="H271" s="4"/>
    </row>
    <row r="272" spans="1:8" s="3" customFormat="1" x14ac:dyDescent="0.25">
      <c r="A272" s="29"/>
      <c r="B272" s="29"/>
      <c r="C272" s="29"/>
      <c r="D272" s="20">
        <v>2024</v>
      </c>
      <c r="E272" s="12">
        <f t="shared" ref="E272:G272" si="73">E114+E215+E222+E237+E244</f>
        <v>0</v>
      </c>
      <c r="F272" s="12">
        <f t="shared" si="73"/>
        <v>0</v>
      </c>
      <c r="G272" s="12">
        <f t="shared" si="73"/>
        <v>0</v>
      </c>
      <c r="H272" s="4"/>
    </row>
    <row r="273" spans="1:8" s="3" customFormat="1" x14ac:dyDescent="0.25">
      <c r="A273" s="29" t="s">
        <v>75</v>
      </c>
      <c r="B273" s="29"/>
      <c r="C273" s="29"/>
      <c r="D273" s="20" t="s">
        <v>46</v>
      </c>
      <c r="E273" s="14">
        <f>SUM(E274:E279)</f>
        <v>0</v>
      </c>
      <c r="F273" s="14">
        <f t="shared" ref="F273" si="74">SUM(F274:F279)</f>
        <v>15650246.949999999</v>
      </c>
      <c r="G273" s="14">
        <f t="shared" ref="G273" si="75">SUM(G274:G279)</f>
        <v>2232745</v>
      </c>
      <c r="H273" s="4"/>
    </row>
    <row r="274" spans="1:8" s="3" customFormat="1" x14ac:dyDescent="0.25">
      <c r="A274" s="29"/>
      <c r="B274" s="29"/>
      <c r="C274" s="29"/>
      <c r="D274" s="20">
        <v>2019</v>
      </c>
      <c r="E274" s="12">
        <f>E181+E188+E195</f>
        <v>0</v>
      </c>
      <c r="F274" s="12">
        <f t="shared" ref="F274:G274" si="76">F181+F188+F195</f>
        <v>6852246.9500000002</v>
      </c>
      <c r="G274" s="12">
        <f t="shared" si="76"/>
        <v>1023900</v>
      </c>
      <c r="H274" s="4"/>
    </row>
    <row r="275" spans="1:8" s="3" customFormat="1" x14ac:dyDescent="0.25">
      <c r="A275" s="29"/>
      <c r="B275" s="29"/>
      <c r="C275" s="29"/>
      <c r="D275" s="20">
        <v>2020</v>
      </c>
      <c r="E275" s="12">
        <f t="shared" ref="E275:G275" si="77">E182+E189+E196</f>
        <v>0</v>
      </c>
      <c r="F275" s="12">
        <f t="shared" si="77"/>
        <v>1759600</v>
      </c>
      <c r="G275" s="12">
        <f t="shared" si="77"/>
        <v>241769</v>
      </c>
      <c r="H275" s="4"/>
    </row>
    <row r="276" spans="1:8" s="3" customFormat="1" x14ac:dyDescent="0.25">
      <c r="A276" s="29"/>
      <c r="B276" s="29"/>
      <c r="C276" s="29"/>
      <c r="D276" s="20">
        <v>2021</v>
      </c>
      <c r="E276" s="12">
        <f t="shared" ref="E276:G276" si="78">E183+E190+E197</f>
        <v>0</v>
      </c>
      <c r="F276" s="12">
        <f t="shared" si="78"/>
        <v>1759600</v>
      </c>
      <c r="G276" s="12">
        <f t="shared" si="78"/>
        <v>241769</v>
      </c>
      <c r="H276" s="4"/>
    </row>
    <row r="277" spans="1:8" s="3" customFormat="1" x14ac:dyDescent="0.25">
      <c r="A277" s="29"/>
      <c r="B277" s="29"/>
      <c r="C277" s="29"/>
      <c r="D277" s="20">
        <v>2022</v>
      </c>
      <c r="E277" s="12">
        <f t="shared" ref="E277:G277" si="79">E184+E191+E198</f>
        <v>0</v>
      </c>
      <c r="F277" s="12">
        <f t="shared" si="79"/>
        <v>1759600</v>
      </c>
      <c r="G277" s="12">
        <f t="shared" si="79"/>
        <v>241769</v>
      </c>
      <c r="H277" s="4"/>
    </row>
    <row r="278" spans="1:8" s="3" customFormat="1" x14ac:dyDescent="0.25">
      <c r="A278" s="29"/>
      <c r="B278" s="29"/>
      <c r="C278" s="29"/>
      <c r="D278" s="20">
        <v>2023</v>
      </c>
      <c r="E278" s="12">
        <f t="shared" ref="E278:G278" si="80">E185+E192+E199</f>
        <v>0</v>
      </c>
      <c r="F278" s="12">
        <f t="shared" si="80"/>
        <v>1759600</v>
      </c>
      <c r="G278" s="12">
        <f t="shared" si="80"/>
        <v>241769</v>
      </c>
      <c r="H278" s="4"/>
    </row>
    <row r="279" spans="1:8" s="3" customFormat="1" x14ac:dyDescent="0.25">
      <c r="A279" s="29"/>
      <c r="B279" s="29"/>
      <c r="C279" s="29"/>
      <c r="D279" s="20">
        <v>2024</v>
      </c>
      <c r="E279" s="12">
        <f t="shared" ref="E279:G279" si="81">E186+E193+E200</f>
        <v>0</v>
      </c>
      <c r="F279" s="12">
        <f t="shared" si="81"/>
        <v>1759600</v>
      </c>
      <c r="G279" s="12">
        <f t="shared" si="81"/>
        <v>241769</v>
      </c>
      <c r="H279" s="4"/>
    </row>
    <row r="280" spans="1:8" s="3" customFormat="1" x14ac:dyDescent="0.25">
      <c r="A280" s="29" t="s">
        <v>1</v>
      </c>
      <c r="B280" s="29"/>
      <c r="C280" s="29"/>
      <c r="D280" s="20" t="s">
        <v>46</v>
      </c>
      <c r="E280" s="14">
        <f>SUM(E281:E286)</f>
        <v>0</v>
      </c>
      <c r="F280" s="14">
        <f>SUM(F281:F286)</f>
        <v>6215831200.9799995</v>
      </c>
      <c r="G280" s="14">
        <f>SUM(G281:G286)</f>
        <v>28599475.800000001</v>
      </c>
      <c r="H280" s="4"/>
    </row>
    <row r="281" spans="1:8" s="3" customFormat="1" x14ac:dyDescent="0.25">
      <c r="A281" s="29"/>
      <c r="B281" s="29"/>
      <c r="C281" s="29"/>
      <c r="D281" s="20">
        <v>2019</v>
      </c>
      <c r="E281" s="12">
        <f>E253+E260+E267+E274</f>
        <v>0</v>
      </c>
      <c r="F281" s="12">
        <f t="shared" ref="F281:G281" si="82">F253+F260+F267+F274</f>
        <v>1213471200.98</v>
      </c>
      <c r="G281" s="12">
        <f t="shared" si="82"/>
        <v>18250830.800000001</v>
      </c>
      <c r="H281" s="4"/>
    </row>
    <row r="282" spans="1:8" s="3" customFormat="1" x14ac:dyDescent="0.25">
      <c r="A282" s="29"/>
      <c r="B282" s="29"/>
      <c r="C282" s="29"/>
      <c r="D282" s="20">
        <v>2020</v>
      </c>
      <c r="E282" s="12">
        <f>E254+E261+E268+E275</f>
        <v>0</v>
      </c>
      <c r="F282" s="12">
        <f t="shared" ref="F282:G282" si="83">F254+F261+F268+F275</f>
        <v>1039621000</v>
      </c>
      <c r="G282" s="12">
        <f t="shared" si="83"/>
        <v>3232369</v>
      </c>
      <c r="H282" s="4"/>
    </row>
    <row r="283" spans="1:8" s="3" customFormat="1" x14ac:dyDescent="0.25">
      <c r="A283" s="29"/>
      <c r="B283" s="29"/>
      <c r="C283" s="29"/>
      <c r="D283" s="20">
        <v>2021</v>
      </c>
      <c r="E283" s="12">
        <f t="shared" ref="E283:G283" si="84">E255+E262+E269+E276</f>
        <v>0</v>
      </c>
      <c r="F283" s="12">
        <f t="shared" si="84"/>
        <v>992738700</v>
      </c>
      <c r="G283" s="12">
        <f t="shared" si="84"/>
        <v>1779069</v>
      </c>
      <c r="H283" s="4"/>
    </row>
    <row r="284" spans="1:8" s="3" customFormat="1" x14ac:dyDescent="0.25">
      <c r="A284" s="29"/>
      <c r="B284" s="29"/>
      <c r="C284" s="29"/>
      <c r="D284" s="20">
        <v>2022</v>
      </c>
      <c r="E284" s="12">
        <f t="shared" ref="E284:G284" si="85">E256+E263+E270+E277</f>
        <v>0</v>
      </c>
      <c r="F284" s="12">
        <f t="shared" si="85"/>
        <v>996447700</v>
      </c>
      <c r="G284" s="12">
        <f t="shared" si="85"/>
        <v>1779069</v>
      </c>
      <c r="H284" s="4"/>
    </row>
    <row r="285" spans="1:8" s="3" customFormat="1" x14ac:dyDescent="0.25">
      <c r="A285" s="29"/>
      <c r="B285" s="29"/>
      <c r="C285" s="29"/>
      <c r="D285" s="20">
        <v>2023</v>
      </c>
      <c r="E285" s="12">
        <f t="shared" ref="E285:G285" si="86">E257+E264+E271+E278</f>
        <v>0</v>
      </c>
      <c r="F285" s="12">
        <f t="shared" si="86"/>
        <v>986776300</v>
      </c>
      <c r="G285" s="12">
        <f t="shared" si="86"/>
        <v>1779069</v>
      </c>
      <c r="H285" s="4"/>
    </row>
    <row r="286" spans="1:8" s="3" customFormat="1" x14ac:dyDescent="0.25">
      <c r="A286" s="29"/>
      <c r="B286" s="29"/>
      <c r="C286" s="29"/>
      <c r="D286" s="20">
        <v>2024</v>
      </c>
      <c r="E286" s="12">
        <f t="shared" ref="E286:G286" si="87">E258+E265+E272+E279</f>
        <v>0</v>
      </c>
      <c r="F286" s="12">
        <f t="shared" si="87"/>
        <v>986776300</v>
      </c>
      <c r="G286" s="12">
        <f t="shared" si="87"/>
        <v>1779069</v>
      </c>
      <c r="H286" s="4" t="s">
        <v>50</v>
      </c>
    </row>
    <row r="287" spans="1:8" ht="28.5" customHeight="1" x14ac:dyDescent="0.3">
      <c r="A287" s="45" t="s">
        <v>7</v>
      </c>
      <c r="B287" s="46"/>
      <c r="C287" s="47"/>
      <c r="D287" s="2"/>
      <c r="E287" s="2"/>
      <c r="F287" s="52" t="s">
        <v>8</v>
      </c>
      <c r="G287" s="52"/>
      <c r="H287" s="5"/>
    </row>
  </sheetData>
  <mergeCells count="72">
    <mergeCell ref="A287:C287"/>
    <mergeCell ref="A11:G11"/>
    <mergeCell ref="A12:G12"/>
    <mergeCell ref="B164:G164"/>
    <mergeCell ref="B179:G179"/>
    <mergeCell ref="A13:G13"/>
    <mergeCell ref="B16:G16"/>
    <mergeCell ref="B94:B100"/>
    <mergeCell ref="A94:A100"/>
    <mergeCell ref="C94:C100"/>
    <mergeCell ref="A101:A114"/>
    <mergeCell ref="B101:B114"/>
    <mergeCell ref="C101:C107"/>
    <mergeCell ref="C108:C114"/>
    <mergeCell ref="F287:G287"/>
    <mergeCell ref="A17:A23"/>
    <mergeCell ref="B17:B23"/>
    <mergeCell ref="C17:C23"/>
    <mergeCell ref="A24:A93"/>
    <mergeCell ref="B24:B93"/>
    <mergeCell ref="C24:C30"/>
    <mergeCell ref="C31:C37"/>
    <mergeCell ref="C38:C44"/>
    <mergeCell ref="C45:C51"/>
    <mergeCell ref="C52:C58"/>
    <mergeCell ref="C59:C65"/>
    <mergeCell ref="C66:C72"/>
    <mergeCell ref="C73:C79"/>
    <mergeCell ref="C80:C86"/>
    <mergeCell ref="C87:C93"/>
    <mergeCell ref="A143:A149"/>
    <mergeCell ref="B143:B149"/>
    <mergeCell ref="C143:C149"/>
    <mergeCell ref="C115:C121"/>
    <mergeCell ref="C122:C128"/>
    <mergeCell ref="C136:C142"/>
    <mergeCell ref="C129:C135"/>
    <mergeCell ref="B115:B142"/>
    <mergeCell ref="A115:A142"/>
    <mergeCell ref="A201:C207"/>
    <mergeCell ref="A209:A222"/>
    <mergeCell ref="B209:B222"/>
    <mergeCell ref="C209:C215"/>
    <mergeCell ref="C216:C222"/>
    <mergeCell ref="A180:A186"/>
    <mergeCell ref="A187:A200"/>
    <mergeCell ref="A150:A156"/>
    <mergeCell ref="B150:B156"/>
    <mergeCell ref="C150:C156"/>
    <mergeCell ref="C180:C186"/>
    <mergeCell ref="C187:C193"/>
    <mergeCell ref="C194:C200"/>
    <mergeCell ref="B180:B186"/>
    <mergeCell ref="B187:B200"/>
    <mergeCell ref="A157:C163"/>
    <mergeCell ref="A165:A171"/>
    <mergeCell ref="B165:B171"/>
    <mergeCell ref="C165:C171"/>
    <mergeCell ref="A172:C178"/>
    <mergeCell ref="A280:C286"/>
    <mergeCell ref="A252:C258"/>
    <mergeCell ref="A259:C265"/>
    <mergeCell ref="A266:C272"/>
    <mergeCell ref="A273:C279"/>
    <mergeCell ref="A245:C251"/>
    <mergeCell ref="B208:G208"/>
    <mergeCell ref="B230:G230"/>
    <mergeCell ref="A223:C229"/>
    <mergeCell ref="A231:A244"/>
    <mergeCell ref="B231:B244"/>
    <mergeCell ref="C231:C237"/>
    <mergeCell ref="C238:C244"/>
  </mergeCells>
  <pageMargins left="0.70866141732283472" right="0.11811023622047245" top="0.55118110236220474" bottom="0.15748031496062992" header="0.31496062992125984" footer="0.11811023622047245"/>
  <pageSetup paperSize="9" scale="68" firstPageNumber="32" fitToHeight="9" orientation="portrait" useFirstPageNumber="1" r:id="rId1"/>
  <headerFooter>
    <oddHeader>&amp;C&amp;P</oddHeader>
  </headerFooter>
  <rowBreaks count="7" manualBreakCount="7">
    <brk id="50" max="7" man="1"/>
    <brk id="86" max="7" man="1"/>
    <brk id="112" max="7" man="1"/>
    <brk id="148" max="7" man="1"/>
    <brk id="171" max="7" man="1"/>
    <brk id="199" max="7" man="1"/>
    <brk id="244" max="7" man="1"/>
  </rowBreaks>
  <colBreaks count="1" manualBreakCount="1">
    <brk id="7" max="2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2019-12-13T07:50:33Z</cp:lastPrinted>
  <dcterms:created xsi:type="dcterms:W3CDTF">2019-08-27T06:02:36Z</dcterms:created>
  <dcterms:modified xsi:type="dcterms:W3CDTF">2019-12-13T07:51:44Z</dcterms:modified>
</cp:coreProperties>
</file>